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EFC6C629-B195-47E9-82A8-3720E7F46E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1" r:id="rId1"/>
    <sheet name="Fuente" sheetId="2" r:id="rId2"/>
    <sheet name="1. CCAA" sheetId="3" r:id="rId3"/>
    <sheet name="2. Sit. proc.y sexo" sheetId="4" r:id="rId4"/>
    <sheet name="3. Penados Grado y sexo" sheetId="5" r:id="rId5"/>
    <sheet name="4. Penados edad y sexo" sheetId="6" r:id="rId6"/>
    <sheet name="5. Preventivos edad y sexo" sheetId="7" r:id="rId7"/>
    <sheet name="6. Penados por delito CP der." sheetId="8" r:id="rId8"/>
    <sheet name="7. Penados por delito y sexo" sheetId="9" r:id="rId9"/>
    <sheet name="8. Extranjeros por sexo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0" l="1"/>
  <c r="F35" i="10"/>
  <c r="G35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G16" i="10"/>
  <c r="H16" i="10"/>
  <c r="F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16" i="10"/>
  <c r="D35" i="10"/>
  <c r="C35" i="10"/>
  <c r="F15" i="3"/>
  <c r="E35" i="10" l="1"/>
  <c r="G15" i="9"/>
  <c r="G16" i="9"/>
  <c r="G17" i="9"/>
  <c r="G18" i="9"/>
  <c r="G20" i="9"/>
  <c r="G21" i="9"/>
  <c r="G22" i="9"/>
  <c r="G23" i="9"/>
  <c r="G24" i="9"/>
  <c r="G25" i="9"/>
  <c r="G26" i="9"/>
  <c r="G27" i="9"/>
  <c r="G28" i="9"/>
  <c r="G29" i="9"/>
  <c r="G30" i="9"/>
  <c r="G31" i="9"/>
  <c r="F15" i="9"/>
  <c r="F16" i="9"/>
  <c r="F17" i="9"/>
  <c r="F18" i="9"/>
  <c r="F20" i="9"/>
  <c r="F21" i="9"/>
  <c r="F22" i="9"/>
  <c r="F23" i="9"/>
  <c r="F24" i="9"/>
  <c r="F25" i="9"/>
  <c r="F26" i="9"/>
  <c r="F27" i="9"/>
  <c r="F28" i="9"/>
  <c r="F29" i="9"/>
  <c r="F30" i="9"/>
  <c r="F31" i="9"/>
  <c r="G16" i="8"/>
  <c r="G18" i="8"/>
  <c r="G20" i="8"/>
  <c r="G23" i="8"/>
  <c r="G24" i="8"/>
  <c r="G27" i="8"/>
  <c r="G30" i="8"/>
  <c r="F16" i="8"/>
  <c r="F18" i="8"/>
  <c r="F20" i="8"/>
  <c r="F23" i="8"/>
  <c r="F24" i="8"/>
  <c r="F27" i="8"/>
  <c r="F30" i="8"/>
  <c r="G15" i="7"/>
  <c r="G16" i="7"/>
  <c r="G17" i="7"/>
  <c r="G18" i="7"/>
  <c r="G19" i="7"/>
  <c r="G20" i="7"/>
  <c r="G21" i="7"/>
  <c r="G22" i="7"/>
  <c r="F15" i="7"/>
  <c r="F16" i="7"/>
  <c r="F17" i="7"/>
  <c r="F18" i="7"/>
  <c r="F19" i="7"/>
  <c r="F20" i="7"/>
  <c r="F21" i="7"/>
  <c r="F22" i="7"/>
  <c r="G15" i="6"/>
  <c r="G16" i="6"/>
  <c r="G17" i="6"/>
  <c r="G18" i="6"/>
  <c r="G19" i="6"/>
  <c r="G20" i="6"/>
  <c r="G21" i="6"/>
  <c r="G22" i="6"/>
  <c r="F15" i="6"/>
  <c r="F16" i="6"/>
  <c r="F17" i="6"/>
  <c r="F18" i="6"/>
  <c r="F19" i="6"/>
  <c r="F20" i="6"/>
  <c r="F21" i="6"/>
  <c r="F22" i="6"/>
  <c r="G15" i="5"/>
  <c r="G16" i="5"/>
  <c r="G17" i="5"/>
  <c r="G18" i="5"/>
  <c r="F15" i="5"/>
  <c r="F16" i="5"/>
  <c r="F17" i="5"/>
  <c r="F18" i="5"/>
  <c r="G15" i="4"/>
  <c r="G16" i="4"/>
  <c r="G17" i="4"/>
  <c r="G18" i="4"/>
  <c r="F15" i="4"/>
  <c r="F16" i="4"/>
  <c r="F17" i="4"/>
  <c r="F18" i="4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 l="1"/>
  <c r="G34" i="3" l="1"/>
  <c r="G19" i="5" l="1"/>
  <c r="F19" i="5"/>
  <c r="F24" i="7" l="1"/>
  <c r="G32" i="8"/>
  <c r="F24" i="6"/>
  <c r="F32" i="9"/>
  <c r="G19" i="4"/>
  <c r="F19" i="4"/>
  <c r="G24" i="7" l="1"/>
  <c r="G24" i="6"/>
  <c r="G32" i="9"/>
  <c r="F32" i="8"/>
</calcChain>
</file>

<file path=xl/sharedStrings.xml><?xml version="1.0" encoding="utf-8"?>
<sst xmlns="http://schemas.openxmlformats.org/spreadsheetml/2006/main" count="183" uniqueCount="96">
  <si>
    <t>Fuente</t>
  </si>
  <si>
    <t>2. Situación procesal y sexo</t>
  </si>
  <si>
    <t>3. Grado y sexo</t>
  </si>
  <si>
    <t>4. Penados por grupos de edad y sexo</t>
  </si>
  <si>
    <t>5. Preventivos por grupos de edad y sexo</t>
  </si>
  <si>
    <t>6. Penados por delito del CP derogado y sexo</t>
  </si>
  <si>
    <t>7. Penados por Delito CP 1995 y sexo</t>
  </si>
  <si>
    <t>Ministerio del Interior</t>
  </si>
  <si>
    <t>CCAA</t>
  </si>
  <si>
    <t>Hombres</t>
  </si>
  <si>
    <t>Mujeres</t>
  </si>
  <si>
    <t>Total</t>
  </si>
  <si>
    <t>Andalucía</t>
  </si>
  <si>
    <t>Aragón</t>
  </si>
  <si>
    <t>Asturias, Principado</t>
  </si>
  <si>
    <t>Balears, Illes</t>
  </si>
  <si>
    <t>Canarias</t>
  </si>
  <si>
    <t>Cantabria</t>
  </si>
  <si>
    <t>Castilla y León</t>
  </si>
  <si>
    <t>Castilla - La Mancha</t>
  </si>
  <si>
    <t>Cataluña</t>
  </si>
  <si>
    <t>Com. Valenciana</t>
  </si>
  <si>
    <t>Extremadura</t>
  </si>
  <si>
    <t>Galicia</t>
  </si>
  <si>
    <t>Madrid, Comunidad</t>
  </si>
  <si>
    <t>Murcia, Región de</t>
  </si>
  <si>
    <t>Navarra, C. Foral de</t>
  </si>
  <si>
    <t>País Vasco</t>
  </si>
  <si>
    <t>Rioja, La</t>
  </si>
  <si>
    <t>Ceuta</t>
  </si>
  <si>
    <t>Melilla</t>
  </si>
  <si>
    <t>TOTAL</t>
  </si>
  <si>
    <t>Totales</t>
  </si>
  <si>
    <t>Preventivos</t>
  </si>
  <si>
    <t>Penados</t>
  </si>
  <si>
    <t>Medidas de Seguridad</t>
  </si>
  <si>
    <t>Penados con Preventivas</t>
  </si>
  <si>
    <t>Primer Grado</t>
  </si>
  <si>
    <t>Segundo Grado</t>
  </si>
  <si>
    <t>Tercer Grado</t>
  </si>
  <si>
    <t>Sin Clasificar</t>
  </si>
  <si>
    <t>Edades</t>
  </si>
  <si>
    <t>De 18 a 20 años</t>
  </si>
  <si>
    <t>De 21 a 25 años</t>
  </si>
  <si>
    <t>De 26 a 30 años</t>
  </si>
  <si>
    <t>De 31 a 40 años</t>
  </si>
  <si>
    <t>No Consta</t>
  </si>
  <si>
    <t>Seguridad Exterior</t>
  </si>
  <si>
    <t>Seguridad Interior</t>
  </si>
  <si>
    <t>Falsedades</t>
  </si>
  <si>
    <t>Contra la Administación de Justicia</t>
  </si>
  <si>
    <t>Contra la Seguridad del Tráfico</t>
  </si>
  <si>
    <t>Contra la Salud Pública</t>
  </si>
  <si>
    <t>Funcionarios Públicos</t>
  </si>
  <si>
    <t>Contra las Personas</t>
  </si>
  <si>
    <t>Contra la Libertad Sexual</t>
  </si>
  <si>
    <t>Contra el Honor</t>
  </si>
  <si>
    <t>Contra la Libertad</t>
  </si>
  <si>
    <t>Contra la Propiedad</t>
  </si>
  <si>
    <t>Contra el Estado Civil</t>
  </si>
  <si>
    <t>Resto de Delitos</t>
  </si>
  <si>
    <t>Por Faltas</t>
  </si>
  <si>
    <t>No Consta Delito</t>
  </si>
  <si>
    <t>Homicidio y sus formas</t>
  </si>
  <si>
    <t>Lesiones</t>
  </si>
  <si>
    <t>Delitos y Faltas de Violencia de Género</t>
  </si>
  <si>
    <t>Contra las Relaciones Familiares</t>
  </si>
  <si>
    <t>Contra el Patrimonio y el orden socioeconómico</t>
  </si>
  <si>
    <t>Contra la Administación y Hacienda Pública</t>
  </si>
  <si>
    <t>Contra el Orden Público</t>
  </si>
  <si>
    <t>Porcentaje de Extranjeros</t>
  </si>
  <si>
    <t>Porcentajes</t>
  </si>
  <si>
    <t xml:space="preserve"> Hombres</t>
  </si>
  <si>
    <t xml:space="preserve"> Mujeres</t>
  </si>
  <si>
    <t>Situación</t>
  </si>
  <si>
    <t>Código derogado</t>
  </si>
  <si>
    <t xml:space="preserve">Hombres </t>
  </si>
  <si>
    <t xml:space="preserve">Mujeres </t>
  </si>
  <si>
    <t>Ley Orgánica</t>
  </si>
  <si>
    <t>Extranjeros por sexo</t>
  </si>
  <si>
    <t>Contra la Hacienda Pública</t>
  </si>
  <si>
    <t>Resto de Delitos (*)</t>
  </si>
  <si>
    <t>Estadistíca Penitenciaria</t>
  </si>
  <si>
    <t>Secretaría General de Instituciones Penitenciarias</t>
  </si>
  <si>
    <t>1. Distribución por comunidades autónomas</t>
  </si>
  <si>
    <t>8. Extranjeros por sexo</t>
  </si>
  <si>
    <t xml:space="preserve">Asturias, Principado </t>
  </si>
  <si>
    <t xml:space="preserve">Madrid, Comunidad </t>
  </si>
  <si>
    <t>De 41 a 50 años</t>
  </si>
  <si>
    <t>De 61 a 70 años</t>
  </si>
  <si>
    <t>De 51 a 60 años</t>
  </si>
  <si>
    <t>Más de 70 años</t>
  </si>
  <si>
    <t>Nota.- Los penados con preventivas se encuentran incluidos.</t>
  </si>
  <si>
    <r>
      <t>Nota (</t>
    </r>
    <r>
      <rPr>
        <i/>
        <sz val="11"/>
        <color rgb="FF000000"/>
        <rFont val="Verdana"/>
        <family val="2"/>
      </rPr>
      <t>Cataluña</t>
    </r>
    <r>
      <rPr>
        <sz val="11"/>
        <color rgb="FF000000"/>
        <rFont val="Verdana"/>
        <family val="2"/>
      </rPr>
      <t>): Se encuentran incluidos los penados con causa preventiva</t>
    </r>
  </si>
  <si>
    <t>Población Reclusa extranjera</t>
  </si>
  <si>
    <t>Nota: Se incluyen los penados con preventiva CCAA de Cataluña.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</si>
</sst>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General"/>
    <numFmt numFmtId="165" formatCode="0.0%"/>
    <numFmt numFmtId="166" formatCode="#,##0.00&quot; &quot;[$€-C0A];[Red]&quot;-&quot;#,##0.00&quot; &quot;[$€-C0A]"/>
  </numFmts>
  <fonts count="2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u/>
      <sz val="12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sz val="9"/>
      <color rgb="FF000000"/>
      <name val="Verdana"/>
      <family val="2"/>
    </font>
    <font>
      <sz val="12"/>
      <color rgb="FF000000"/>
      <name val="Verdana"/>
      <family val="2"/>
    </font>
    <font>
      <b/>
      <sz val="12"/>
      <color rgb="FF000000"/>
      <name val="Verdana"/>
      <family val="2"/>
    </font>
    <font>
      <sz val="11"/>
      <color rgb="FF000000"/>
      <name val="Verdana"/>
      <family val="2"/>
    </font>
    <font>
      <b/>
      <sz val="12"/>
      <color rgb="FF3F97BB"/>
      <name val="Verdana"/>
      <family val="2"/>
    </font>
    <font>
      <b/>
      <sz val="13"/>
      <color rgb="FF3F97BB"/>
      <name val="Verdana"/>
      <family val="2"/>
    </font>
    <font>
      <sz val="8"/>
      <color rgb="FF376092"/>
      <name val="Verdana"/>
      <family val="2"/>
    </font>
    <font>
      <sz val="11"/>
      <color theme="1"/>
      <name val="Verdana"/>
      <family val="2"/>
    </font>
    <font>
      <b/>
      <sz val="12"/>
      <color rgb="FF0000FF"/>
      <name val="Verdana"/>
      <family val="2"/>
    </font>
    <font>
      <b/>
      <sz val="12"/>
      <color theme="3" tint="-0.24994659260841701"/>
      <name val="Verdana"/>
      <family val="2"/>
    </font>
    <font>
      <b/>
      <sz val="11"/>
      <color theme="0"/>
      <name val="Verdana"/>
      <family val="2"/>
    </font>
    <font>
      <b/>
      <sz val="11"/>
      <color theme="4" tint="-0.249977111117893"/>
      <name val="Verdana"/>
      <family val="2"/>
    </font>
    <font>
      <b/>
      <sz val="12"/>
      <color theme="0"/>
      <name val="Verdana"/>
      <family val="2"/>
    </font>
    <font>
      <b/>
      <sz val="11"/>
      <color theme="4"/>
      <name val="Verdana"/>
      <family val="2"/>
    </font>
    <font>
      <b/>
      <sz val="12"/>
      <color theme="4" tint="-0.249977111117893"/>
      <name val="Verdana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i/>
      <sz val="11"/>
      <color rgb="FF000000"/>
      <name val="Verdana"/>
      <family val="2"/>
    </font>
    <font>
      <b/>
      <sz val="12"/>
      <color theme="4" tint="-0.249977111117893"/>
      <name val="Arial"/>
      <family val="2"/>
    </font>
    <font>
      <sz val="11"/>
      <color theme="1"/>
      <name val="Calibri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8">
    <xf numFmtId="0" fontId="0" fillId="0" borderId="0"/>
    <xf numFmtId="164" fontId="2" fillId="0" borderId="0"/>
    <xf numFmtId="164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9" fontId="22" fillId="0" borderId="0" applyFont="0" applyFill="0" applyBorder="0" applyAlignment="0" applyProtection="0"/>
  </cellStyleXfs>
  <cellXfs count="53">
    <xf numFmtId="0" fontId="0" fillId="0" borderId="0" xfId="0"/>
    <xf numFmtId="164" fontId="5" fillId="0" borderId="0" xfId="2" applyFont="1"/>
    <xf numFmtId="164" fontId="6" fillId="0" borderId="0" xfId="2" applyFont="1"/>
    <xf numFmtId="164" fontId="8" fillId="0" borderId="0" xfId="2" applyFont="1"/>
    <xf numFmtId="164" fontId="9" fillId="0" borderId="0" xfId="2" applyFont="1"/>
    <xf numFmtId="164" fontId="7" fillId="0" borderId="0" xfId="2" applyFont="1"/>
    <xf numFmtId="164" fontId="7" fillId="0" borderId="0" xfId="2" applyFont="1" applyAlignment="1">
      <alignment horizontal="center"/>
    </xf>
    <xf numFmtId="0" fontId="21" fillId="0" borderId="0" xfId="0" applyFont="1"/>
    <xf numFmtId="164" fontId="1" fillId="0" borderId="0" xfId="2"/>
    <xf numFmtId="164" fontId="10" fillId="0" borderId="0" xfId="2" applyFont="1"/>
    <xf numFmtId="164" fontId="11" fillId="0" borderId="0" xfId="2" applyFont="1" applyAlignment="1">
      <alignment horizontal="left" vertical="center"/>
    </xf>
    <xf numFmtId="3" fontId="14" fillId="0" borderId="0" xfId="0" applyNumberFormat="1" applyFont="1"/>
    <xf numFmtId="0" fontId="14" fillId="0" borderId="0" xfId="0" applyFont="1"/>
    <xf numFmtId="164" fontId="15" fillId="0" borderId="0" xfId="1" applyFont="1"/>
    <xf numFmtId="0" fontId="18" fillId="0" borderId="0" xfId="0" applyFont="1" applyAlignment="1">
      <alignment horizontal="left" vertical="center" wrapText="1"/>
    </xf>
    <xf numFmtId="3" fontId="19" fillId="2" borderId="0" xfId="0" applyNumberFormat="1" applyFont="1" applyFill="1" applyAlignment="1" applyProtection="1">
      <alignment horizontal="left" vertical="center" wrapText="1"/>
      <protection locked="0"/>
    </xf>
    <xf numFmtId="3" fontId="14" fillId="0" borderId="0" xfId="0" applyNumberFormat="1" applyFont="1" applyAlignment="1">
      <alignment horizontal="right" vertical="center"/>
    </xf>
    <xf numFmtId="164" fontId="12" fillId="0" borderId="0" xfId="2" applyFont="1" applyAlignment="1">
      <alignment horizontal="left" vertical="center"/>
    </xf>
    <xf numFmtId="164" fontId="10" fillId="0" borderId="0" xfId="2" applyFont="1" applyAlignment="1">
      <alignment wrapText="1"/>
    </xf>
    <xf numFmtId="0" fontId="14" fillId="0" borderId="0" xfId="0" applyFont="1" applyAlignment="1">
      <alignment horizontal="right" vertical="center"/>
    </xf>
    <xf numFmtId="164" fontId="10" fillId="0" borderId="0" xfId="2" applyFont="1" applyAlignment="1">
      <alignment vertical="center" wrapText="1"/>
    </xf>
    <xf numFmtId="165" fontId="13" fillId="0" borderId="0" xfId="2" applyNumberFormat="1" applyFont="1" applyAlignment="1">
      <alignment horizontal="right" vertical="center" wrapText="1"/>
    </xf>
    <xf numFmtId="0" fontId="23" fillId="0" borderId="0" xfId="0" applyFont="1"/>
    <xf numFmtId="164" fontId="24" fillId="0" borderId="0" xfId="2" applyFont="1"/>
    <xf numFmtId="164" fontId="1" fillId="0" borderId="0" xfId="2" applyAlignment="1">
      <alignment horizontal="center"/>
    </xf>
    <xf numFmtId="14" fontId="20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7" xfId="0" applyNumberFormat="1" applyFont="1" applyFill="1" applyBorder="1" applyAlignment="1" applyProtection="1">
      <alignment vertical="center" wrapText="1"/>
      <protection locked="0"/>
    </xf>
    <xf numFmtId="14" fontId="20" fillId="3" borderId="4" xfId="0" applyNumberFormat="1" applyFont="1" applyFill="1" applyBorder="1" applyAlignment="1" applyProtection="1">
      <alignment vertical="center" wrapText="1"/>
      <protection locked="0"/>
    </xf>
    <xf numFmtId="14" fontId="20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left" vertical="center" wrapText="1"/>
      <protection locked="0"/>
    </xf>
    <xf numFmtId="3" fontId="17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17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7" fillId="2" borderId="2" xfId="7" applyNumberFormat="1" applyFont="1" applyFill="1" applyBorder="1" applyAlignment="1" applyProtection="1">
      <alignment horizontal="right" vertical="center" wrapText="1"/>
      <protection locked="0"/>
    </xf>
    <xf numFmtId="165" fontId="17" fillId="2" borderId="3" xfId="7" applyNumberFormat="1" applyFont="1" applyFill="1" applyBorder="1" applyAlignment="1" applyProtection="1">
      <alignment horizontal="right" vertical="center" wrapText="1"/>
      <protection locked="0"/>
    </xf>
    <xf numFmtId="165" fontId="17" fillId="2" borderId="0" xfId="7" applyNumberFormat="1" applyFont="1" applyFill="1" applyBorder="1" applyAlignment="1" applyProtection="1">
      <alignment horizontal="right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3" xfId="0" applyFont="1" applyFill="1" applyBorder="1" applyAlignment="1" applyProtection="1">
      <alignment horizontal="right" vertical="center" wrapText="1"/>
      <protection locked="0"/>
    </xf>
    <xf numFmtId="164" fontId="7" fillId="0" borderId="0" xfId="2" applyFont="1" applyAlignment="1">
      <alignment horizontal="left"/>
    </xf>
    <xf numFmtId="0" fontId="21" fillId="0" borderId="0" xfId="0" applyFont="1" applyAlignment="1">
      <alignment horizontal="left"/>
    </xf>
    <xf numFmtId="9" fontId="14" fillId="0" borderId="0" xfId="7" applyFont="1"/>
    <xf numFmtId="9" fontId="14" fillId="0" borderId="0" xfId="7" applyFont="1" applyAlignment="1">
      <alignment horizontal="right" vertical="center"/>
    </xf>
    <xf numFmtId="0" fontId="28" fillId="0" borderId="0" xfId="0" applyFont="1" applyAlignment="1">
      <alignment horizontal="left" vertical="center" inden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16" fillId="0" borderId="0" xfId="0" applyFont="1" applyAlignment="1">
      <alignment horizontal="justify" vertical="distributed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Porcentaje" xfId="7" builtinId="5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1</xdr:row>
      <xdr:rowOff>69850</xdr:rowOff>
    </xdr:from>
    <xdr:to>
      <xdr:col>13</xdr:col>
      <xdr:colOff>762000</xdr:colOff>
      <xdr:row>8</xdr:row>
      <xdr:rowOff>3174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9300" y="298450"/>
          <a:ext cx="13290550" cy="12572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PENITENCIARIA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800099</xdr:colOff>
      <xdr:row>8</xdr:row>
      <xdr:rowOff>123825</xdr:rowOff>
    </xdr:from>
    <xdr:to>
      <xdr:col>14</xdr:col>
      <xdr:colOff>19050</xdr:colOff>
      <xdr:row>10</xdr:row>
      <xdr:rowOff>118781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0099" y="1676400"/>
          <a:ext cx="1330642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2023</a:t>
          </a:r>
        </a:p>
      </xdr:txBody>
    </xdr:sp>
    <xdr:clientData/>
  </xdr:twoCellAnchor>
  <xdr:twoCellAnchor editAs="oneCell">
    <xdr:from>
      <xdr:col>1</xdr:col>
      <xdr:colOff>0</xdr:colOff>
      <xdr:row>1</xdr:row>
      <xdr:rowOff>165100</xdr:rowOff>
    </xdr:from>
    <xdr:to>
      <xdr:col>1</xdr:col>
      <xdr:colOff>828675</xdr:colOff>
      <xdr:row>7</xdr:row>
      <xdr:rowOff>83198</xdr:rowOff>
    </xdr:to>
    <xdr:pic>
      <xdr:nvPicPr>
        <xdr:cNvPr id="5" name="1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393700"/>
          <a:ext cx="828675" cy="105157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1</xdr:row>
      <xdr:rowOff>0</xdr:rowOff>
    </xdr:from>
    <xdr:to>
      <xdr:col>16</xdr:col>
      <xdr:colOff>609599</xdr:colOff>
      <xdr:row>8</xdr:row>
      <xdr:rowOff>47624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09624" y="180975"/>
          <a:ext cx="14068425" cy="131444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de la población reclusa extranjera por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16</xdr:col>
      <xdr:colOff>609600</xdr:colOff>
      <xdr:row>10</xdr:row>
      <xdr:rowOff>179106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09625" y="1628775"/>
          <a:ext cx="14068425" cy="36008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2023</a:t>
          </a:r>
        </a:p>
      </xdr:txBody>
    </xdr:sp>
    <xdr:clientData/>
  </xdr:twoCellAnchor>
  <xdr:twoCellAnchor>
    <xdr:from>
      <xdr:col>9</xdr:col>
      <xdr:colOff>0</xdr:colOff>
      <xdr:row>1</xdr:row>
      <xdr:rowOff>9525</xdr:rowOff>
    </xdr:from>
    <xdr:to>
      <xdr:col>9</xdr:col>
      <xdr:colOff>169701</xdr:colOff>
      <xdr:row>2</xdr:row>
      <xdr:rowOff>169242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08E7D5-65CF-4E2E-B37F-2A4D5E318814}"/>
            </a:ext>
          </a:extLst>
        </xdr:cNvPr>
        <xdr:cNvSpPr/>
      </xdr:nvSpPr>
      <xdr:spPr>
        <a:xfrm flipH="1">
          <a:off x="15649575" y="190500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139700</xdr:rowOff>
    </xdr:from>
    <xdr:to>
      <xdr:col>18</xdr:col>
      <xdr:colOff>704849</xdr:colOff>
      <xdr:row>8</xdr:row>
      <xdr:rowOff>22224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52476" y="139700"/>
          <a:ext cx="13649324" cy="133032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PENITENCIARIA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 editAs="oneCell">
    <xdr:from>
      <xdr:col>0</xdr:col>
      <xdr:colOff>742950</xdr:colOff>
      <xdr:row>8</xdr:row>
      <xdr:rowOff>127000</xdr:rowOff>
    </xdr:from>
    <xdr:to>
      <xdr:col>18</xdr:col>
      <xdr:colOff>714375</xdr:colOff>
      <xdr:row>10</xdr:row>
      <xdr:rowOff>134656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2950" y="1574800"/>
          <a:ext cx="13668375" cy="3696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  <xdr:twoCellAnchor>
    <xdr:from>
      <xdr:col>20</xdr:col>
      <xdr:colOff>447675</xdr:colOff>
      <xdr:row>1</xdr:row>
      <xdr:rowOff>31750</xdr:rowOff>
    </xdr:from>
    <xdr:to>
      <xdr:col>21</xdr:col>
      <xdr:colOff>723900</xdr:colOff>
      <xdr:row>3</xdr:row>
      <xdr:rowOff>0</xdr:rowOff>
    </xdr:to>
    <xdr:sp macro="" textlink="">
      <xdr:nvSpPr>
        <xdr:cNvPr id="6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15649575" y="212725"/>
          <a:ext cx="1028700" cy="3302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793750</xdr:colOff>
      <xdr:row>1</xdr:row>
      <xdr:rowOff>57150</xdr:rowOff>
    </xdr:from>
    <xdr:to>
      <xdr:col>15</xdr:col>
      <xdr:colOff>657225</xdr:colOff>
      <xdr:row>8</xdr:row>
      <xdr:rowOff>60324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93750" y="238125"/>
          <a:ext cx="1409382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COMUNIDADES AUTÓNOMAS DE LA POBLACIÓN RECLUSA según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174624</xdr:rowOff>
    </xdr:from>
    <xdr:to>
      <xdr:col>15</xdr:col>
      <xdr:colOff>685800</xdr:colOff>
      <xdr:row>10</xdr:row>
      <xdr:rowOff>169580</xdr:rowOff>
    </xdr:to>
    <xdr:sp macro="" textlink="">
      <xdr:nvSpPr>
        <xdr:cNvPr id="5" name="7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" y="1622424"/>
          <a:ext cx="140970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2023</a:t>
          </a:r>
        </a:p>
      </xdr:txBody>
    </xdr:sp>
    <xdr:clientData/>
  </xdr:twoCellAnchor>
  <xdr:twoCellAnchor>
    <xdr:from>
      <xdr:col>16</xdr:col>
      <xdr:colOff>542924</xdr:colOff>
      <xdr:row>1</xdr:row>
      <xdr:rowOff>21258</xdr:rowOff>
    </xdr:from>
    <xdr:to>
      <xdr:col>17</xdr:col>
      <xdr:colOff>779300</xdr:colOff>
      <xdr:row>3</xdr:row>
      <xdr:rowOff>0</xdr:rowOff>
    </xdr:to>
    <xdr:sp macro="" textlink="">
      <xdr:nvSpPr>
        <xdr:cNvPr id="6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H="1">
          <a:off x="15487649" y="202233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752475</xdr:colOff>
      <xdr:row>8</xdr:row>
      <xdr:rowOff>3174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09625" y="180975"/>
          <a:ext cx="1368742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según la situación procesal-penal, por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85724</xdr:rowOff>
    </xdr:from>
    <xdr:to>
      <xdr:col>15</xdr:col>
      <xdr:colOff>781050</xdr:colOff>
      <xdr:row>10</xdr:row>
      <xdr:rowOff>80680</xdr:rowOff>
    </xdr:to>
    <xdr:sp macro="" textlink="">
      <xdr:nvSpPr>
        <xdr:cNvPr id="5" name="7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19150" y="1533524"/>
          <a:ext cx="137064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2023</a:t>
          </a:r>
        </a:p>
      </xdr:txBody>
    </xdr:sp>
    <xdr:clientData/>
  </xdr:twoCellAnchor>
  <xdr:twoCellAnchor>
    <xdr:from>
      <xdr:col>17</xdr:col>
      <xdr:colOff>533400</xdr:colOff>
      <xdr:row>1</xdr:row>
      <xdr:rowOff>9525</xdr:rowOff>
    </xdr:from>
    <xdr:to>
      <xdr:col>18</xdr:col>
      <xdr:colOff>769776</xdr:colOff>
      <xdr:row>2</xdr:row>
      <xdr:rowOff>169242</xdr:rowOff>
    </xdr:to>
    <xdr:sp macro="" textlink="">
      <xdr:nvSpPr>
        <xdr:cNvPr id="6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AA69A4-DA26-4DED-BFE7-D386848B3B54}"/>
            </a:ext>
          </a:extLst>
        </xdr:cNvPr>
        <xdr:cNvSpPr/>
      </xdr:nvSpPr>
      <xdr:spPr>
        <a:xfrm flipH="1">
          <a:off x="15897225" y="190500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752475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09625" y="180975"/>
          <a:ext cx="13830300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penada según grado de tratamiento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104774</xdr:rowOff>
    </xdr:from>
    <xdr:to>
      <xdr:col>16</xdr:col>
      <xdr:colOff>790575</xdr:colOff>
      <xdr:row>10</xdr:row>
      <xdr:rowOff>99730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19150" y="1552574"/>
          <a:ext cx="13858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2023</a:t>
          </a:r>
        </a:p>
      </xdr:txBody>
    </xdr:sp>
    <xdr:clientData/>
  </xdr:twoCellAnchor>
  <xdr:twoCellAnchor>
    <xdr:from>
      <xdr:col>18</xdr:col>
      <xdr:colOff>552450</xdr:colOff>
      <xdr:row>1</xdr:row>
      <xdr:rowOff>9525</xdr:rowOff>
    </xdr:from>
    <xdr:to>
      <xdr:col>19</xdr:col>
      <xdr:colOff>788826</xdr:colOff>
      <xdr:row>2</xdr:row>
      <xdr:rowOff>169242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51878A-D644-4EBF-8B5E-31A1A5CAC79B}"/>
            </a:ext>
          </a:extLst>
        </xdr:cNvPr>
        <xdr:cNvSpPr/>
      </xdr:nvSpPr>
      <xdr:spPr>
        <a:xfrm flipH="1">
          <a:off x="16059150" y="190500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781050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9625" y="180975"/>
          <a:ext cx="1435417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penada por grupos de edad, según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95249</xdr:rowOff>
    </xdr:from>
    <xdr:to>
      <xdr:col>16</xdr:col>
      <xdr:colOff>790575</xdr:colOff>
      <xdr:row>10</xdr:row>
      <xdr:rowOff>90205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19150" y="1543049"/>
          <a:ext cx="143541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2023</a:t>
          </a:r>
        </a:p>
      </xdr:txBody>
    </xdr:sp>
    <xdr:clientData/>
  </xdr:twoCellAnchor>
  <xdr:twoCellAnchor>
    <xdr:from>
      <xdr:col>18</xdr:col>
      <xdr:colOff>95250</xdr:colOff>
      <xdr:row>1</xdr:row>
      <xdr:rowOff>19050</xdr:rowOff>
    </xdr:from>
    <xdr:to>
      <xdr:col>19</xdr:col>
      <xdr:colOff>331626</xdr:colOff>
      <xdr:row>2</xdr:row>
      <xdr:rowOff>178767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B93365-1699-406E-848F-56FEC105E981}"/>
            </a:ext>
          </a:extLst>
        </xdr:cNvPr>
        <xdr:cNvSpPr/>
      </xdr:nvSpPr>
      <xdr:spPr>
        <a:xfrm flipH="1">
          <a:off x="16097250" y="200025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771525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09625" y="180975"/>
          <a:ext cx="13925550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preventiva por grupos de edad según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114299</xdr:rowOff>
    </xdr:from>
    <xdr:to>
      <xdr:col>17</xdr:col>
      <xdr:colOff>1904</xdr:colOff>
      <xdr:row>10</xdr:row>
      <xdr:rowOff>109255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19149" y="1562099"/>
          <a:ext cx="139541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2023</a:t>
          </a:r>
        </a:p>
      </xdr:txBody>
    </xdr:sp>
    <xdr:clientData/>
  </xdr:twoCellAnchor>
  <xdr:twoCellAnchor>
    <xdr:from>
      <xdr:col>17</xdr:col>
      <xdr:colOff>581024</xdr:colOff>
      <xdr:row>1</xdr:row>
      <xdr:rowOff>9524</xdr:rowOff>
    </xdr:from>
    <xdr:to>
      <xdr:col>19</xdr:col>
      <xdr:colOff>7775</xdr:colOff>
      <xdr:row>2</xdr:row>
      <xdr:rowOff>169241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1BFC3-FDF3-47D9-AA5C-A6BCF47C588D}"/>
            </a:ext>
          </a:extLst>
        </xdr:cNvPr>
        <xdr:cNvSpPr/>
      </xdr:nvSpPr>
      <xdr:spPr>
        <a:xfrm flipH="1">
          <a:off x="15354299" y="190499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1</xdr:row>
      <xdr:rowOff>0</xdr:rowOff>
    </xdr:from>
    <xdr:to>
      <xdr:col>14</xdr:col>
      <xdr:colOff>781049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09624" y="180975"/>
          <a:ext cx="1359217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tipología delictiva de la POBLACIÓN RECLUSA penada cÓdigo penal derogado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171449</xdr:rowOff>
    </xdr:from>
    <xdr:to>
      <xdr:col>14</xdr:col>
      <xdr:colOff>762000</xdr:colOff>
      <xdr:row>10</xdr:row>
      <xdr:rowOff>166405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09625" y="1619249"/>
          <a:ext cx="135731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2023</a:t>
          </a:r>
        </a:p>
      </xdr:txBody>
    </xdr:sp>
    <xdr:clientData/>
  </xdr:twoCellAnchor>
  <xdr:twoCellAnchor>
    <xdr:from>
      <xdr:col>16</xdr:col>
      <xdr:colOff>561975</xdr:colOff>
      <xdr:row>1</xdr:row>
      <xdr:rowOff>19050</xdr:rowOff>
    </xdr:from>
    <xdr:to>
      <xdr:col>17</xdr:col>
      <xdr:colOff>798351</xdr:colOff>
      <xdr:row>2</xdr:row>
      <xdr:rowOff>178767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AC06A-6E39-4CDA-A9D6-67A45F185755}"/>
            </a:ext>
          </a:extLst>
        </xdr:cNvPr>
        <xdr:cNvSpPr/>
      </xdr:nvSpPr>
      <xdr:spPr>
        <a:xfrm flipH="1">
          <a:off x="15801975" y="200025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762000</xdr:colOff>
      <xdr:row>8</xdr:row>
      <xdr:rowOff>3174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09625" y="180975"/>
          <a:ext cx="13620750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tipología delictiva de la POBLACIÓN RECLUSA penada L.O. 10/95, 23 de noviembre, del Cod. Penal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133350</xdr:rowOff>
    </xdr:from>
    <xdr:to>
      <xdr:col>13</xdr:col>
      <xdr:colOff>781049</xdr:colOff>
      <xdr:row>10</xdr:row>
      <xdr:rowOff>125131</xdr:rowOff>
    </xdr:to>
    <xdr:sp macro="" textlink="">
      <xdr:nvSpPr>
        <xdr:cNvPr id="4" name="7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19149" y="1581150"/>
          <a:ext cx="13630275" cy="35373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2023</a:t>
          </a:r>
        </a:p>
      </xdr:txBody>
    </xdr:sp>
    <xdr:clientData/>
  </xdr:twoCellAnchor>
  <xdr:twoCellAnchor>
    <xdr:from>
      <xdr:col>15</xdr:col>
      <xdr:colOff>552450</xdr:colOff>
      <xdr:row>1</xdr:row>
      <xdr:rowOff>19050</xdr:rowOff>
    </xdr:from>
    <xdr:to>
      <xdr:col>16</xdr:col>
      <xdr:colOff>788826</xdr:colOff>
      <xdr:row>2</xdr:row>
      <xdr:rowOff>178767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B5232-D00D-45FA-86EC-954ACC3FC095}"/>
            </a:ext>
          </a:extLst>
        </xdr:cNvPr>
        <xdr:cNvSpPr/>
      </xdr:nvSpPr>
      <xdr:spPr>
        <a:xfrm flipH="1">
          <a:off x="15840075" y="200025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7"/>
  <sheetViews>
    <sheetView tabSelected="1" workbookViewId="0"/>
  </sheetViews>
  <sheetFormatPr baseColWidth="10" defaultColWidth="11" defaultRowHeight="14.25" x14ac:dyDescent="0.2"/>
  <cols>
    <col min="1" max="1" width="10.625" style="5" customWidth="1"/>
    <col min="2" max="2" width="24.375" style="5" customWidth="1"/>
    <col min="3" max="3" width="33" style="5" customWidth="1"/>
    <col min="4" max="258" width="10.625" style="5" customWidth="1"/>
    <col min="259" max="259" width="33" style="5" customWidth="1"/>
    <col min="260" max="514" width="10.625" style="5" customWidth="1"/>
    <col min="515" max="515" width="33" style="5" customWidth="1"/>
    <col min="516" max="770" width="10.625" style="5" customWidth="1"/>
    <col min="771" max="771" width="33" style="5" customWidth="1"/>
    <col min="772" max="1023" width="10.625" style="5" customWidth="1"/>
  </cols>
  <sheetData>
    <row r="1" spans="2:12" s="1" customFormat="1" ht="18" x14ac:dyDescent="0.25">
      <c r="C1" s="2"/>
    </row>
    <row r="3" spans="2:12" s="3" customFormat="1" ht="15" customHeight="1" x14ac:dyDescent="0.2">
      <c r="C3" s="4"/>
    </row>
    <row r="4" spans="2:12" s="3" customFormat="1" ht="15" customHeight="1" x14ac:dyDescent="0.2">
      <c r="C4" s="4"/>
    </row>
    <row r="5" spans="2:12" s="3" customFormat="1" ht="15" customHeight="1" x14ac:dyDescent="0.2">
      <c r="C5" s="4"/>
    </row>
    <row r="6" spans="2:12" s="3" customFormat="1" ht="15" customHeight="1" x14ac:dyDescent="0.2">
      <c r="C6" s="4"/>
    </row>
    <row r="7" spans="2:12" s="3" customFormat="1" ht="15" customHeight="1" x14ac:dyDescent="0.2">
      <c r="C7" s="4"/>
    </row>
    <row r="8" spans="2:12" s="3" customFormat="1" ht="15" customHeight="1" x14ac:dyDescent="0.2">
      <c r="C8" s="4"/>
    </row>
    <row r="10" spans="2:12" x14ac:dyDescent="0.2">
      <c r="F10" s="6"/>
      <c r="G10" s="6"/>
      <c r="H10" s="6"/>
      <c r="I10" s="6"/>
      <c r="J10" s="6"/>
    </row>
    <row r="11" spans="2:12" x14ac:dyDescent="0.2">
      <c r="F11" s="6"/>
      <c r="G11" s="6"/>
      <c r="H11" s="6"/>
      <c r="I11" s="6"/>
      <c r="J11" s="6"/>
      <c r="K11" s="6"/>
      <c r="L11" s="6"/>
    </row>
    <row r="12" spans="2:12" x14ac:dyDescent="0.2">
      <c r="F12" s="6"/>
      <c r="G12" s="6"/>
      <c r="H12" s="6"/>
      <c r="I12" s="6"/>
      <c r="J12" s="6"/>
      <c r="K12" s="6"/>
      <c r="L12" s="6"/>
    </row>
    <row r="13" spans="2:12" x14ac:dyDescent="0.2">
      <c r="G13" s="6"/>
      <c r="H13" s="6"/>
      <c r="I13" s="6"/>
      <c r="J13" s="6"/>
      <c r="K13" s="6"/>
      <c r="L13" s="6"/>
    </row>
    <row r="14" spans="2:12" ht="15.75" x14ac:dyDescent="0.25">
      <c r="B14" s="45" t="s">
        <v>0</v>
      </c>
      <c r="C14" s="45"/>
      <c r="G14" s="6"/>
      <c r="H14" s="6"/>
      <c r="I14" s="6"/>
      <c r="J14" s="6"/>
      <c r="K14" s="6"/>
      <c r="L14" s="6"/>
    </row>
    <row r="15" spans="2:12" ht="6.95" customHeight="1" x14ac:dyDescent="0.2">
      <c r="B15" s="40"/>
      <c r="C15" s="39"/>
      <c r="G15" s="6"/>
      <c r="H15" s="6"/>
      <c r="I15" s="6"/>
      <c r="J15" s="6"/>
      <c r="K15" s="6"/>
      <c r="L15" s="6"/>
    </row>
    <row r="16" spans="2:12" ht="15.75" x14ac:dyDescent="0.25">
      <c r="B16" s="45" t="s">
        <v>84</v>
      </c>
      <c r="C16" s="45"/>
      <c r="D16"/>
      <c r="E16"/>
      <c r="F16"/>
      <c r="G16"/>
      <c r="H16"/>
      <c r="I16" s="6"/>
      <c r="J16" s="6"/>
      <c r="K16" s="6"/>
      <c r="L16" s="6"/>
    </row>
    <row r="17" spans="2:12" ht="6.95" customHeight="1" x14ac:dyDescent="0.2">
      <c r="B17" s="40"/>
      <c r="C17" s="40"/>
      <c r="D17" s="7"/>
      <c r="E17" s="7"/>
      <c r="F17" s="7"/>
      <c r="G17" s="6"/>
      <c r="H17" s="6"/>
      <c r="I17" s="6"/>
      <c r="J17" s="6"/>
      <c r="K17" s="6"/>
      <c r="L17" s="6"/>
    </row>
    <row r="18" spans="2:12" ht="15.75" x14ac:dyDescent="0.25">
      <c r="B18" s="45" t="s">
        <v>1</v>
      </c>
      <c r="C18" s="45"/>
      <c r="D18"/>
      <c r="E18"/>
      <c r="F18"/>
      <c r="G18"/>
      <c r="H18"/>
      <c r="I18"/>
      <c r="J18" s="6"/>
      <c r="K18" s="6"/>
      <c r="L18" s="6"/>
    </row>
    <row r="19" spans="2:12" ht="6.95" customHeight="1" x14ac:dyDescent="0.2">
      <c r="B19" s="40"/>
      <c r="C19" s="40"/>
      <c r="D19" s="7"/>
      <c r="E19" s="7"/>
      <c r="F19" s="7"/>
      <c r="G19" s="6"/>
      <c r="H19" s="6"/>
      <c r="I19" s="6"/>
      <c r="J19" s="6"/>
      <c r="K19" s="6"/>
      <c r="L19" s="6"/>
    </row>
    <row r="20" spans="2:12" ht="15.6" customHeight="1" x14ac:dyDescent="0.25">
      <c r="B20" s="45" t="s">
        <v>2</v>
      </c>
      <c r="C20" s="45"/>
      <c r="D20" s="7"/>
      <c r="E20" s="7"/>
      <c r="F20" s="7"/>
      <c r="G20" s="6"/>
      <c r="H20" s="6"/>
      <c r="I20" s="6"/>
      <c r="J20" s="6"/>
      <c r="K20" s="6"/>
      <c r="L20" s="6"/>
    </row>
    <row r="21" spans="2:12" ht="6.95" customHeight="1" x14ac:dyDescent="0.2">
      <c r="B21" s="40"/>
      <c r="C21" s="40"/>
      <c r="D21" s="7"/>
      <c r="E21" s="7"/>
      <c r="F21" s="7"/>
      <c r="G21" s="6"/>
      <c r="H21" s="6"/>
      <c r="I21" s="6"/>
      <c r="J21" s="6"/>
      <c r="K21" s="6"/>
      <c r="L21" s="6"/>
    </row>
    <row r="22" spans="2:12" ht="15.75" x14ac:dyDescent="0.25">
      <c r="B22" s="45" t="s">
        <v>3</v>
      </c>
      <c r="C22" s="45"/>
      <c r="D22"/>
      <c r="E22"/>
      <c r="F22"/>
      <c r="G22"/>
      <c r="H22"/>
      <c r="I22" s="6"/>
      <c r="J22" s="6"/>
      <c r="K22" s="6"/>
      <c r="L22" s="6"/>
    </row>
    <row r="23" spans="2:12" ht="6.95" customHeight="1" x14ac:dyDescent="0.2">
      <c r="B23" s="40"/>
      <c r="C23" s="40"/>
      <c r="D23" s="7"/>
      <c r="E23" s="7"/>
      <c r="F23" s="7"/>
      <c r="G23" s="6"/>
      <c r="H23" s="6"/>
      <c r="I23" s="6"/>
      <c r="J23" s="6"/>
      <c r="K23" s="6"/>
      <c r="L23" s="6"/>
    </row>
    <row r="24" spans="2:12" ht="15.75" x14ac:dyDescent="0.25">
      <c r="B24" s="45" t="s">
        <v>4</v>
      </c>
      <c r="C24" s="45"/>
      <c r="D24"/>
      <c r="E24"/>
      <c r="F24"/>
      <c r="G24"/>
      <c r="H24"/>
      <c r="I24"/>
      <c r="J24" s="6"/>
      <c r="K24" s="6"/>
      <c r="L24" s="6"/>
    </row>
    <row r="25" spans="2:12" ht="6.95" customHeight="1" x14ac:dyDescent="0.2">
      <c r="B25" s="40"/>
      <c r="C25" s="40"/>
      <c r="D25" s="7"/>
      <c r="E25" s="7"/>
      <c r="F25" s="7"/>
      <c r="G25" s="6"/>
      <c r="H25" s="6"/>
      <c r="I25" s="6"/>
      <c r="J25" s="6"/>
      <c r="K25" s="6"/>
      <c r="L25" s="6"/>
    </row>
    <row r="26" spans="2:12" ht="15.75" x14ac:dyDescent="0.25">
      <c r="B26" s="45" t="s">
        <v>5</v>
      </c>
      <c r="C26" s="45"/>
      <c r="D26"/>
      <c r="E26"/>
      <c r="F26"/>
      <c r="G26"/>
      <c r="H26" s="6"/>
      <c r="I26" s="6"/>
      <c r="J26" s="6"/>
      <c r="K26" s="6"/>
      <c r="L26" s="6"/>
    </row>
    <row r="27" spans="2:12" ht="6.95" customHeight="1" x14ac:dyDescent="0.2">
      <c r="B27" s="40"/>
      <c r="C27" s="40"/>
      <c r="D27" s="7"/>
      <c r="E27" s="7"/>
      <c r="F27" s="7"/>
      <c r="G27" s="6"/>
      <c r="H27" s="6"/>
      <c r="I27" s="6"/>
      <c r="J27" s="6"/>
      <c r="K27" s="6"/>
      <c r="L27" s="6"/>
    </row>
    <row r="28" spans="2:12" ht="15.75" x14ac:dyDescent="0.25">
      <c r="B28" s="45" t="s">
        <v>6</v>
      </c>
      <c r="C28" s="45"/>
      <c r="D28"/>
      <c r="E28"/>
      <c r="F28"/>
      <c r="G28"/>
      <c r="H28"/>
      <c r="I28" s="6"/>
      <c r="J28" s="6"/>
      <c r="K28" s="6"/>
      <c r="L28" s="6"/>
    </row>
    <row r="29" spans="2:12" ht="6.95" customHeight="1" x14ac:dyDescent="0.25">
      <c r="B29" s="45"/>
      <c r="C29" s="45"/>
      <c r="D29" s="7"/>
      <c r="E29" s="7"/>
      <c r="F29" s="7"/>
      <c r="G29" s="6"/>
      <c r="H29" s="6"/>
      <c r="I29" s="6"/>
      <c r="J29" s="6"/>
      <c r="K29" s="6"/>
      <c r="L29" s="6"/>
    </row>
    <row r="30" spans="2:12" ht="15.75" x14ac:dyDescent="0.25">
      <c r="B30" s="45" t="s">
        <v>85</v>
      </c>
      <c r="C30" s="45"/>
      <c r="D30" s="7"/>
      <c r="E30" s="7"/>
      <c r="F30" s="7"/>
      <c r="G30" s="6"/>
      <c r="H30" s="6"/>
      <c r="I30" s="6"/>
      <c r="J30" s="6"/>
      <c r="K30" s="6"/>
      <c r="L30" s="6"/>
    </row>
    <row r="31" spans="2:12" x14ac:dyDescent="0.2">
      <c r="B31" s="39"/>
      <c r="C31" s="39"/>
      <c r="F31" s="6"/>
      <c r="G31" s="6"/>
      <c r="H31" s="6"/>
      <c r="I31" s="6"/>
      <c r="J31" s="6"/>
      <c r="K31" s="6"/>
      <c r="L31" s="6"/>
    </row>
    <row r="32" spans="2:12" x14ac:dyDescent="0.2">
      <c r="B32" s="39"/>
      <c r="C32" s="39"/>
      <c r="G32" s="6"/>
      <c r="H32" s="6"/>
      <c r="I32" s="6"/>
      <c r="J32" s="6"/>
      <c r="K32" s="6"/>
      <c r="L32" s="6"/>
    </row>
    <row r="33" spans="2:12" x14ac:dyDescent="0.2">
      <c r="B33" s="39"/>
      <c r="C33" s="39"/>
      <c r="G33" s="6"/>
      <c r="H33" s="6"/>
      <c r="I33" s="6"/>
      <c r="J33" s="6"/>
      <c r="K33" s="6"/>
      <c r="L33" s="6"/>
    </row>
    <row r="34" spans="2:12" x14ac:dyDescent="0.2">
      <c r="B34" s="39"/>
      <c r="C34" s="39"/>
      <c r="G34" s="6"/>
      <c r="H34" s="6"/>
      <c r="I34" s="6"/>
      <c r="J34" s="6"/>
      <c r="K34" s="6"/>
      <c r="L34" s="6"/>
    </row>
    <row r="35" spans="2:12" x14ac:dyDescent="0.2">
      <c r="B35" s="39"/>
      <c r="C35" s="39"/>
      <c r="G35" s="6"/>
      <c r="H35" s="6"/>
      <c r="I35" s="6"/>
      <c r="J35" s="6"/>
      <c r="K35" s="6"/>
      <c r="L35" s="6"/>
    </row>
    <row r="36" spans="2:12" x14ac:dyDescent="0.2">
      <c r="G36" s="6"/>
      <c r="H36" s="6"/>
      <c r="I36" s="6"/>
      <c r="J36" s="6"/>
      <c r="K36" s="6"/>
      <c r="L36" s="6"/>
    </row>
    <row r="37" spans="2:12" x14ac:dyDescent="0.2">
      <c r="G37" s="6"/>
      <c r="H37" s="6"/>
      <c r="I37" s="6"/>
      <c r="J37" s="6"/>
      <c r="K37" s="6"/>
      <c r="L37" s="6"/>
    </row>
  </sheetData>
  <mergeCells count="10">
    <mergeCell ref="B28:C28"/>
    <mergeCell ref="B30:C30"/>
    <mergeCell ref="B14:C14"/>
    <mergeCell ref="B29:C29"/>
    <mergeCell ref="B16:C16"/>
    <mergeCell ref="B18:C18"/>
    <mergeCell ref="B20:C20"/>
    <mergeCell ref="B22:C22"/>
    <mergeCell ref="B24:C24"/>
    <mergeCell ref="B26:C26"/>
  </mergeCells>
  <hyperlinks>
    <hyperlink ref="B14" location="Fuente!A1" display="Fuente" xr:uid="{248283A0-14A6-425F-BAC1-683A0D547F60}"/>
    <hyperlink ref="B16" location="'1. CCAA'!A1" display="1. Distribución por comunidades autónomas" xr:uid="{26538CB8-3C6D-4CA6-BACF-3E72EB921204}"/>
    <hyperlink ref="B18" location="'2. Sit. proc.y sexo'!A1" display="2. Situación procesal y sexo" xr:uid="{E4931E3D-1A21-404C-B6AE-0C582CB4C1DF}"/>
    <hyperlink ref="B20" location="'3. Penados Grado y sexo'!A1" display="3. Grado y sexo" xr:uid="{2F095384-2954-4010-BCB9-4FFE2BD36FA4}"/>
    <hyperlink ref="B22:C22" location="'4. Penados edad y sexo'!A1" display="4. Penados por grupos de edad y sexo" xr:uid="{04E19546-82FE-4A99-AD95-523FFAC0F158}"/>
    <hyperlink ref="B24:C24" location="'5. Preventivos edad y sexo'!A1" display="5. Preventivos por grupos de edad y sexo" xr:uid="{070B0034-DF26-422E-9D91-77EA83DE688F}"/>
    <hyperlink ref="B26:C26" location="'6. Penados por delito CP der.'!A1" display="6. Penados por delito del CP derogado y sexo" xr:uid="{1FBED11F-781D-4630-B793-3E969DCC6F3E}"/>
    <hyperlink ref="B28:C28" location="'7. Penados por delito y sexo'!A1" display="7. Penados por Delito CP 1995 y sexo" xr:uid="{41887E9C-6B0F-437F-B72D-948088230872}"/>
    <hyperlink ref="B30:C30" location="'8. Extranjeros por sexo'!A1" display="8. Extranjeros por sexo" xr:uid="{5F40CD2E-F2E3-44C4-BEA4-29F14C76AFBE}"/>
  </hyperlink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ALX37"/>
  <sheetViews>
    <sheetView workbookViewId="0"/>
  </sheetViews>
  <sheetFormatPr baseColWidth="10" defaultColWidth="10.625" defaultRowHeight="14.25" x14ac:dyDescent="0.2"/>
  <cols>
    <col min="1" max="1" width="10.625" style="12"/>
    <col min="2" max="2" width="23.625" style="12" customWidth="1"/>
    <col min="3" max="3" width="13.25" style="9" customWidth="1"/>
    <col min="4" max="4" width="10.75" style="9" customWidth="1"/>
    <col min="5" max="5" width="9.25" style="9" customWidth="1"/>
    <col min="6" max="6" width="10.625" style="9" customWidth="1"/>
    <col min="7" max="7" width="11.5" style="9" customWidth="1"/>
    <col min="8" max="9" width="11.625" style="9" customWidth="1"/>
    <col min="10" max="1012" width="10.625" style="9" customWidth="1"/>
    <col min="1013" max="16384" width="10.625" style="12"/>
  </cols>
  <sheetData>
    <row r="4" spans="2:1012" x14ac:dyDescent="0.2">
      <c r="ALX4" s="12"/>
    </row>
    <row r="5" spans="2:1012" x14ac:dyDescent="0.2">
      <c r="ALX5" s="12"/>
    </row>
    <row r="6" spans="2:1012" x14ac:dyDescent="0.2">
      <c r="ALX6" s="12"/>
    </row>
    <row r="11" spans="2:1012" ht="15.75" x14ac:dyDescent="0.2">
      <c r="C11" s="1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  <c r="ALN11" s="12"/>
      <c r="ALO11" s="12"/>
      <c r="ALP11" s="12"/>
      <c r="ALQ11" s="12"/>
      <c r="ALR11" s="12"/>
      <c r="ALS11" s="12"/>
      <c r="ALT11" s="12"/>
      <c r="ALU11" s="12"/>
      <c r="ALV11" s="12"/>
      <c r="ALW11" s="12"/>
      <c r="ALX11" s="12"/>
    </row>
    <row r="14" spans="2:1012" ht="22.5" customHeight="1" thickBot="1" x14ac:dyDescent="0.25">
      <c r="B14" s="51" t="s">
        <v>79</v>
      </c>
      <c r="C14" s="47" t="s">
        <v>94</v>
      </c>
      <c r="D14" s="48"/>
      <c r="E14" s="48"/>
      <c r="F14" s="47" t="s">
        <v>70</v>
      </c>
      <c r="G14" s="48"/>
      <c r="H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</row>
    <row r="15" spans="2:1012" ht="23.25" customHeight="1" x14ac:dyDescent="0.2">
      <c r="B15" s="51"/>
      <c r="C15" s="29" t="s">
        <v>9</v>
      </c>
      <c r="D15" s="30" t="s">
        <v>10</v>
      </c>
      <c r="E15" s="29" t="s">
        <v>11</v>
      </c>
      <c r="F15" s="29" t="s">
        <v>9</v>
      </c>
      <c r="G15" s="30" t="s">
        <v>10</v>
      </c>
      <c r="H15" s="30" t="s">
        <v>11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</row>
    <row r="16" spans="2:1012" x14ac:dyDescent="0.2">
      <c r="B16" s="14" t="s">
        <v>12</v>
      </c>
      <c r="C16" s="11">
        <v>2311</v>
      </c>
      <c r="D16" s="11">
        <v>106</v>
      </c>
      <c r="E16" s="11">
        <f>+C16+D16</f>
        <v>2417</v>
      </c>
      <c r="F16" s="42">
        <f>+C16/'1. CCAA'!C15</f>
        <v>0.19651360544217686</v>
      </c>
      <c r="G16" s="42">
        <f>+D16/'1. CCAA'!D15</f>
        <v>0.13400758533501897</v>
      </c>
      <c r="H16" s="42">
        <f>+E16/'1. CCAA'!E15</f>
        <v>0.19257429686877539</v>
      </c>
      <c r="I16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</row>
    <row r="17" spans="2:1012" x14ac:dyDescent="0.2">
      <c r="B17" s="14" t="s">
        <v>13</v>
      </c>
      <c r="C17" s="11">
        <v>637</v>
      </c>
      <c r="D17" s="11">
        <v>22</v>
      </c>
      <c r="E17" s="11">
        <f t="shared" ref="E17:E34" si="0">+C17+D17</f>
        <v>659</v>
      </c>
      <c r="F17" s="42">
        <f>+C17/'1. CCAA'!C16</f>
        <v>0.37186223000583774</v>
      </c>
      <c r="G17" s="42">
        <f>+D17/'1. CCAA'!D16</f>
        <v>0.27848101265822783</v>
      </c>
      <c r="H17" s="42">
        <f>+E17/'1. CCAA'!E16</f>
        <v>0.3677455357142857</v>
      </c>
      <c r="I17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</row>
    <row r="18" spans="2:1012" x14ac:dyDescent="0.2">
      <c r="B18" s="14" t="s">
        <v>86</v>
      </c>
      <c r="C18" s="11">
        <v>116</v>
      </c>
      <c r="D18" s="11">
        <v>10</v>
      </c>
      <c r="E18" s="11">
        <f t="shared" si="0"/>
        <v>126</v>
      </c>
      <c r="F18" s="42">
        <f>+C18/'1. CCAA'!C17</f>
        <v>0.12526997840172785</v>
      </c>
      <c r="G18" s="42">
        <f>+D18/'1. CCAA'!D17</f>
        <v>0.1</v>
      </c>
      <c r="H18" s="42">
        <f>+E18/'1. CCAA'!E17</f>
        <v>0.12280701754385964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</row>
    <row r="19" spans="2:1012" x14ac:dyDescent="0.2">
      <c r="B19" s="14" t="s">
        <v>15</v>
      </c>
      <c r="C19" s="11">
        <v>515</v>
      </c>
      <c r="D19" s="11">
        <v>28</v>
      </c>
      <c r="E19" s="11">
        <f t="shared" si="0"/>
        <v>543</v>
      </c>
      <c r="F19" s="42">
        <f>+C19/'1. CCAA'!C18</f>
        <v>0.38204747774480713</v>
      </c>
      <c r="G19" s="42">
        <f>+D19/'1. CCAA'!D18</f>
        <v>0.25225225225225223</v>
      </c>
      <c r="H19" s="42">
        <f>+E19/'1. CCAA'!E18</f>
        <v>0.37217272104180948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</row>
    <row r="20" spans="2:1012" x14ac:dyDescent="0.2">
      <c r="B20" s="14" t="s">
        <v>16</v>
      </c>
      <c r="C20" s="9">
        <v>826</v>
      </c>
      <c r="D20" s="9">
        <v>38</v>
      </c>
      <c r="E20" s="11">
        <f t="shared" si="0"/>
        <v>864</v>
      </c>
      <c r="F20" s="42">
        <f>+C20/'1. CCAA'!C19</f>
        <v>0.2469357249626308</v>
      </c>
      <c r="G20" s="42">
        <f>+D20/'1. CCAA'!D19</f>
        <v>0.17272727272727273</v>
      </c>
      <c r="H20" s="42">
        <f>+E20/'1. CCAA'!E19</f>
        <v>0.24235624123422159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</row>
    <row r="21" spans="2:1012" x14ac:dyDescent="0.2">
      <c r="B21" s="14" t="s">
        <v>17</v>
      </c>
      <c r="C21" s="11">
        <v>71</v>
      </c>
      <c r="D21" s="11">
        <v>6</v>
      </c>
      <c r="E21" s="11">
        <f t="shared" si="0"/>
        <v>77</v>
      </c>
      <c r="F21" s="42">
        <f>+C21/'1. CCAA'!C20</f>
        <v>0.1802030456852792</v>
      </c>
      <c r="G21" s="42">
        <f>+D21/'1. CCAA'!D20</f>
        <v>0.19354838709677419</v>
      </c>
      <c r="H21" s="42">
        <f>+E21/'1. CCAA'!E20</f>
        <v>0.1811764705882353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</row>
    <row r="22" spans="2:1012" x14ac:dyDescent="0.2">
      <c r="B22" s="14" t="s">
        <v>18</v>
      </c>
      <c r="C22" s="11">
        <v>1449</v>
      </c>
      <c r="D22" s="11">
        <v>46</v>
      </c>
      <c r="E22" s="11">
        <f t="shared" si="0"/>
        <v>1495</v>
      </c>
      <c r="F22" s="42">
        <f>+C22/'1. CCAA'!C21</f>
        <v>0.38930682428801722</v>
      </c>
      <c r="G22" s="42">
        <f>+D22/'1. CCAA'!D21</f>
        <v>0.20535714285714285</v>
      </c>
      <c r="H22" s="42">
        <f>+E22/'1. CCAA'!E21</f>
        <v>0.37886467308667005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</row>
    <row r="23" spans="2:1012" x14ac:dyDescent="0.2">
      <c r="B23" s="14" t="s">
        <v>19</v>
      </c>
      <c r="C23" s="11">
        <v>461</v>
      </c>
      <c r="D23" s="11">
        <v>6</v>
      </c>
      <c r="E23" s="11">
        <f t="shared" si="0"/>
        <v>467</v>
      </c>
      <c r="F23" s="42">
        <f>+C23/'1. CCAA'!C22</f>
        <v>0.27473182359952325</v>
      </c>
      <c r="G23" s="42">
        <f>+D23/'1. CCAA'!D22</f>
        <v>0.14285714285714285</v>
      </c>
      <c r="H23" s="42">
        <f>+E23/'1. CCAA'!E22</f>
        <v>0.27151162790697675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</row>
    <row r="24" spans="2:1012" x14ac:dyDescent="0.2">
      <c r="B24" s="14" t="s">
        <v>20</v>
      </c>
      <c r="C24" s="11">
        <v>3898</v>
      </c>
      <c r="D24" s="11">
        <v>152</v>
      </c>
      <c r="E24" s="11">
        <f t="shared" si="0"/>
        <v>4050</v>
      </c>
      <c r="F24" s="42">
        <f>+C24/'1. CCAA'!C23</f>
        <v>0.51411237140596144</v>
      </c>
      <c r="G24" s="42">
        <f>+D24/'1. CCAA'!D23</f>
        <v>0.33115468409586057</v>
      </c>
      <c r="H24" s="42">
        <f>+E24/'1. CCAA'!E23</f>
        <v>0.50366869792314384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</row>
    <row r="25" spans="2:1012" x14ac:dyDescent="0.2">
      <c r="B25" s="14" t="s">
        <v>21</v>
      </c>
      <c r="C25" s="11">
        <v>1720</v>
      </c>
      <c r="D25" s="11">
        <v>126</v>
      </c>
      <c r="E25" s="11">
        <f t="shared" si="0"/>
        <v>1846</v>
      </c>
      <c r="F25" s="42">
        <f>+C25/'1. CCAA'!C24</f>
        <v>0.28941611980481241</v>
      </c>
      <c r="G25" s="42">
        <f>+D25/'1. CCAA'!D24</f>
        <v>0.20792079207920791</v>
      </c>
      <c r="H25" s="42">
        <f>+E25/'1. CCAA'!E24</f>
        <v>0.28187509543441747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</row>
    <row r="26" spans="2:1012" x14ac:dyDescent="0.2">
      <c r="B26" s="14" t="s">
        <v>22</v>
      </c>
      <c r="C26" s="11">
        <v>94</v>
      </c>
      <c r="D26" s="11">
        <v>9</v>
      </c>
      <c r="E26" s="11">
        <f t="shared" si="0"/>
        <v>103</v>
      </c>
      <c r="F26" s="42">
        <f>+C26/'1. CCAA'!C25</f>
        <v>9.853249475890985E-2</v>
      </c>
      <c r="G26" s="42">
        <f>+D26/'1. CCAA'!D25</f>
        <v>0.12328767123287671</v>
      </c>
      <c r="H26" s="42">
        <f>+E26/'1. CCAA'!E25</f>
        <v>0.10029211295034079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</row>
    <row r="27" spans="2:1012" x14ac:dyDescent="0.2">
      <c r="B27" s="14" t="s">
        <v>23</v>
      </c>
      <c r="C27" s="11">
        <v>574</v>
      </c>
      <c r="D27" s="11">
        <v>31</v>
      </c>
      <c r="E27" s="11">
        <f t="shared" si="0"/>
        <v>605</v>
      </c>
      <c r="F27" s="42">
        <f>+C27/'1. CCAA'!C26</f>
        <v>0.20744488615829418</v>
      </c>
      <c r="G27" s="42">
        <f>+D27/'1. CCAA'!D26</f>
        <v>0.12757201646090535</v>
      </c>
      <c r="H27" s="42">
        <f>+E27/'1. CCAA'!E26</f>
        <v>0.2009966777408638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</row>
    <row r="28" spans="2:1012" x14ac:dyDescent="0.2">
      <c r="B28" s="14" t="s">
        <v>87</v>
      </c>
      <c r="C28" s="11">
        <v>2687</v>
      </c>
      <c r="D28" s="11">
        <v>355</v>
      </c>
      <c r="E28" s="11">
        <f t="shared" si="0"/>
        <v>3042</v>
      </c>
      <c r="F28" s="42">
        <f>+C28/'1. CCAA'!C27</f>
        <v>0.42301637279596976</v>
      </c>
      <c r="G28" s="42">
        <f>+D28/'1. CCAA'!D27</f>
        <v>0.49719887955182074</v>
      </c>
      <c r="H28" s="42">
        <f>+E28/'1. CCAA'!E27</f>
        <v>0.43051231248230964</v>
      </c>
      <c r="I28" s="21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</row>
    <row r="29" spans="2:1012" x14ac:dyDescent="0.2">
      <c r="B29" s="14" t="s">
        <v>25</v>
      </c>
      <c r="C29" s="11">
        <v>523</v>
      </c>
      <c r="D29" s="11">
        <v>23</v>
      </c>
      <c r="E29" s="11">
        <f t="shared" si="0"/>
        <v>546</v>
      </c>
      <c r="F29" s="42">
        <f>+C29/'1. CCAA'!C28</f>
        <v>0.3167777104784979</v>
      </c>
      <c r="G29" s="42">
        <f>+D29/'1. CCAA'!D28</f>
        <v>0.23958333333333334</v>
      </c>
      <c r="H29" s="42">
        <f>+E29/'1. CCAA'!E28</f>
        <v>0.31253577561534057</v>
      </c>
    </row>
    <row r="30" spans="2:1012" x14ac:dyDescent="0.2">
      <c r="B30" s="14" t="s">
        <v>26</v>
      </c>
      <c r="C30" s="11">
        <v>134</v>
      </c>
      <c r="D30" s="11">
        <v>7</v>
      </c>
      <c r="E30" s="11">
        <f t="shared" si="0"/>
        <v>141</v>
      </c>
      <c r="F30" s="42">
        <f>+C30/'1. CCAA'!C29</f>
        <v>0.34010152284263961</v>
      </c>
      <c r="G30" s="42">
        <f>+D30/'1. CCAA'!D29</f>
        <v>0.22580645161290322</v>
      </c>
      <c r="H30" s="42">
        <f>+E30/'1. CCAA'!E29</f>
        <v>0.33176470588235296</v>
      </c>
    </row>
    <row r="31" spans="2:1012" x14ac:dyDescent="0.2">
      <c r="B31" s="14" t="s">
        <v>27</v>
      </c>
      <c r="C31" s="11">
        <v>478</v>
      </c>
      <c r="D31" s="11">
        <v>24</v>
      </c>
      <c r="E31" s="11">
        <f t="shared" si="0"/>
        <v>502</v>
      </c>
      <c r="F31" s="42">
        <f>+C31/'1. CCAA'!C30</f>
        <v>0.33194444444444443</v>
      </c>
      <c r="G31" s="42">
        <f>+D31/'1. CCAA'!D30</f>
        <v>0.17910447761194029</v>
      </c>
      <c r="H31" s="42">
        <f>+E31/'1. CCAA'!E30</f>
        <v>0.31893265565438372</v>
      </c>
    </row>
    <row r="32" spans="2:1012" x14ac:dyDescent="0.2">
      <c r="B32" s="14" t="s">
        <v>28</v>
      </c>
      <c r="C32" s="11">
        <v>89</v>
      </c>
      <c r="D32" s="11">
        <v>6</v>
      </c>
      <c r="E32" s="11">
        <f t="shared" si="0"/>
        <v>95</v>
      </c>
      <c r="F32" s="42">
        <f>+C32/'1. CCAA'!C31</f>
        <v>0.28253968253968254</v>
      </c>
      <c r="G32" s="42">
        <f>+D32/'1. CCAA'!D31</f>
        <v>0.22222222222222221</v>
      </c>
      <c r="H32" s="42">
        <f>+E32/'1. CCAA'!E31</f>
        <v>0.27777777777777779</v>
      </c>
    </row>
    <row r="33" spans="2:8" x14ac:dyDescent="0.2">
      <c r="B33" s="14" t="s">
        <v>29</v>
      </c>
      <c r="C33" s="11">
        <v>51</v>
      </c>
      <c r="D33" s="11">
        <v>2</v>
      </c>
      <c r="E33" s="11">
        <f t="shared" si="0"/>
        <v>53</v>
      </c>
      <c r="F33" s="42">
        <f>+C33/'1. CCAA'!C32</f>
        <v>0.21161825726141079</v>
      </c>
      <c r="G33" s="42">
        <f>+D33/'1. CCAA'!D32</f>
        <v>0.18181818181818182</v>
      </c>
      <c r="H33" s="42">
        <f>+E33/'1. CCAA'!E32</f>
        <v>0.21031746031746032</v>
      </c>
    </row>
    <row r="34" spans="2:8" x14ac:dyDescent="0.2">
      <c r="B34" s="14" t="s">
        <v>30</v>
      </c>
      <c r="C34" s="11">
        <v>59</v>
      </c>
      <c r="D34" s="11">
        <v>3</v>
      </c>
      <c r="E34" s="11">
        <f t="shared" si="0"/>
        <v>62</v>
      </c>
      <c r="F34" s="42">
        <f>+C34/'1. CCAA'!C33</f>
        <v>0.34104046242774566</v>
      </c>
      <c r="G34" s="42">
        <f>+D34/'1. CCAA'!D33</f>
        <v>0.375</v>
      </c>
      <c r="H34" s="42">
        <f>+E34/'1. CCAA'!E33</f>
        <v>0.34254143646408841</v>
      </c>
    </row>
    <row r="35" spans="2:8" ht="16.5" customHeight="1" x14ac:dyDescent="0.2">
      <c r="B35" s="31" t="s">
        <v>31</v>
      </c>
      <c r="C35" s="32">
        <f>SUM(C16:C34)</f>
        <v>16693</v>
      </c>
      <c r="D35" s="32">
        <f>SUM(D16:D34)</f>
        <v>1000</v>
      </c>
      <c r="E35" s="32">
        <f>SUM(E16:E34)</f>
        <v>17693</v>
      </c>
      <c r="F35" s="35">
        <f>+C35/'1. CCAA'!C34</f>
        <v>0.31676723974344378</v>
      </c>
      <c r="G35" s="35">
        <f>+D35/'1. CCAA'!D34</f>
        <v>0.25</v>
      </c>
      <c r="H35" s="35">
        <f>+E35/'1. CCAA'!E34</f>
        <v>0.31205686267593213</v>
      </c>
    </row>
    <row r="37" spans="2:8" x14ac:dyDescent="0.2">
      <c r="B37" s="22"/>
      <c r="C37" s="23"/>
      <c r="D37" s="23"/>
      <c r="E37" s="23"/>
    </row>
  </sheetData>
  <mergeCells count="3">
    <mergeCell ref="B14:B15"/>
    <mergeCell ref="C14:E14"/>
    <mergeCell ref="F14:H14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MJ18"/>
  <sheetViews>
    <sheetView workbookViewId="0"/>
  </sheetViews>
  <sheetFormatPr baseColWidth="10" defaultColWidth="10.625" defaultRowHeight="14.25" x14ac:dyDescent="0.2"/>
  <cols>
    <col min="1" max="1" width="9.875" style="9" customWidth="1"/>
    <col min="2" max="2" width="11.875" style="9" customWidth="1"/>
    <col min="3" max="1024" width="9.875" style="9" customWidth="1"/>
    <col min="1025" max="16384" width="10.625" style="12"/>
  </cols>
  <sheetData>
    <row r="6" spans="2:7" s="12" customFormat="1" x14ac:dyDescent="0.2">
      <c r="B6" s="9"/>
      <c r="C6" s="9"/>
      <c r="E6" s="9"/>
      <c r="F6" s="9"/>
      <c r="G6" s="9"/>
    </row>
    <row r="11" spans="2:7" s="12" customFormat="1" ht="15" x14ac:dyDescent="0.2">
      <c r="B11" s="13"/>
      <c r="C11" s="9"/>
      <c r="D11" s="9"/>
      <c r="E11" s="9"/>
      <c r="F11" s="9"/>
      <c r="G11" s="9"/>
    </row>
    <row r="13" spans="2:7" s="12" customFormat="1" ht="15" x14ac:dyDescent="0.2">
      <c r="B13" s="46" t="s">
        <v>82</v>
      </c>
      <c r="C13" s="46"/>
      <c r="D13" s="46"/>
      <c r="E13" s="46"/>
      <c r="F13" s="46"/>
      <c r="G13" s="46"/>
    </row>
    <row r="15" spans="2:7" s="12" customFormat="1" ht="15" x14ac:dyDescent="0.2">
      <c r="B15" s="46" t="s">
        <v>83</v>
      </c>
      <c r="C15" s="46"/>
      <c r="D15" s="46"/>
      <c r="E15" s="46"/>
      <c r="F15" s="46"/>
      <c r="G15" s="46"/>
    </row>
    <row r="17" spans="2:9" s="12" customFormat="1" ht="15" x14ac:dyDescent="0.2">
      <c r="B17" s="46" t="s">
        <v>7</v>
      </c>
      <c r="C17" s="46"/>
      <c r="D17" s="46"/>
      <c r="E17" s="46"/>
      <c r="F17" s="46"/>
      <c r="G17" s="9"/>
      <c r="H17" s="9"/>
      <c r="I17" s="9"/>
    </row>
    <row r="18" spans="2:9" s="12" customFormat="1" x14ac:dyDescent="0.2">
      <c r="B18" s="9"/>
      <c r="C18" s="9"/>
      <c r="D18" s="9"/>
      <c r="E18" s="9"/>
      <c r="F18" s="9"/>
      <c r="G18" s="9"/>
      <c r="H18" s="9"/>
    </row>
  </sheetData>
  <mergeCells count="3">
    <mergeCell ref="B13:G13"/>
    <mergeCell ref="B15:G15"/>
    <mergeCell ref="B17:F17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2:AMK34"/>
  <sheetViews>
    <sheetView zoomScaleNormal="100" workbookViewId="0"/>
  </sheetViews>
  <sheetFormatPr baseColWidth="10" defaultColWidth="10.625" defaultRowHeight="14.25" x14ac:dyDescent="0.2"/>
  <cols>
    <col min="2" max="2" width="32.5" style="9" customWidth="1"/>
    <col min="3" max="3" width="11.875" style="9" customWidth="1"/>
    <col min="4" max="4" width="10.625" style="9" customWidth="1"/>
    <col min="5" max="5" width="12.375" style="9" customWidth="1"/>
    <col min="6" max="6" width="11.125" style="9" customWidth="1"/>
    <col min="7" max="7" width="10.625" style="9" customWidth="1"/>
    <col min="8" max="8" width="12.625" style="9" customWidth="1"/>
    <col min="9" max="1025" width="10.625" style="9" customWidth="1"/>
  </cols>
  <sheetData>
    <row r="12" spans="2:1025" ht="15" x14ac:dyDescent="0.2">
      <c r="B12" s="1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2:1025" ht="24" customHeight="1" thickBot="1" x14ac:dyDescent="0.25">
      <c r="B13" s="49" t="s">
        <v>8</v>
      </c>
      <c r="C13" s="50" t="s">
        <v>9</v>
      </c>
      <c r="D13" s="51" t="s">
        <v>10</v>
      </c>
      <c r="E13" s="52" t="s">
        <v>11</v>
      </c>
      <c r="F13" s="47" t="s">
        <v>71</v>
      </c>
      <c r="G13" s="48"/>
    </row>
    <row r="14" spans="2:1025" ht="21.75" customHeight="1" x14ac:dyDescent="0.25">
      <c r="B14" s="49"/>
      <c r="C14" s="50"/>
      <c r="D14" s="51"/>
      <c r="E14" s="52"/>
      <c r="F14" s="27" t="s">
        <v>72</v>
      </c>
      <c r="G14" s="28" t="s">
        <v>73</v>
      </c>
      <c r="H14" s="24"/>
      <c r="I14" s="8"/>
      <c r="J14" s="8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2:1025" ht="15" x14ac:dyDescent="0.25">
      <c r="B15" s="14" t="s">
        <v>12</v>
      </c>
      <c r="C15" s="16">
        <v>11760</v>
      </c>
      <c r="D15" s="16">
        <v>791</v>
      </c>
      <c r="E15" s="16">
        <v>12551</v>
      </c>
      <c r="F15" s="41">
        <f>(C15/$E15)</f>
        <v>0.93697713329615173</v>
      </c>
      <c r="G15" s="41">
        <f t="shared" ref="G15:G33" si="0">(D15/$E15)</f>
        <v>6.3022866703848296E-2</v>
      </c>
      <c r="H15" s="8"/>
      <c r="I15" s="8"/>
      <c r="J15" s="8"/>
      <c r="K15" s="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2:1025" ht="15" x14ac:dyDescent="0.25">
      <c r="B16" s="14" t="s">
        <v>13</v>
      </c>
      <c r="C16" s="16">
        <v>1713</v>
      </c>
      <c r="D16" s="16">
        <v>79</v>
      </c>
      <c r="E16" s="16">
        <v>1792</v>
      </c>
      <c r="F16" s="41">
        <f t="shared" ref="F16:F33" si="1">(C16/$E16)</f>
        <v>0.9559151785714286</v>
      </c>
      <c r="G16" s="41">
        <f t="shared" si="0"/>
        <v>4.4084821428571432E-2</v>
      </c>
      <c r="H16" s="8"/>
      <c r="I16" s="8"/>
      <c r="J16" s="8"/>
      <c r="K16" s="8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2:11" customFormat="1" ht="15" x14ac:dyDescent="0.25">
      <c r="B17" s="14" t="s">
        <v>14</v>
      </c>
      <c r="C17" s="16">
        <v>926</v>
      </c>
      <c r="D17" s="16">
        <v>100</v>
      </c>
      <c r="E17" s="16">
        <v>1026</v>
      </c>
      <c r="F17" s="41">
        <f t="shared" si="1"/>
        <v>0.90253411306042886</v>
      </c>
      <c r="G17" s="41">
        <f t="shared" si="0"/>
        <v>9.7465886939571145E-2</v>
      </c>
      <c r="H17" s="8"/>
      <c r="I17" s="8"/>
      <c r="J17" s="8"/>
      <c r="K17" s="8"/>
    </row>
    <row r="18" spans="2:11" customFormat="1" ht="15" x14ac:dyDescent="0.25">
      <c r="B18" s="14" t="s">
        <v>15</v>
      </c>
      <c r="C18" s="16">
        <v>1348</v>
      </c>
      <c r="D18" s="16">
        <v>111</v>
      </c>
      <c r="E18" s="16">
        <v>1459</v>
      </c>
      <c r="F18" s="41">
        <f t="shared" si="1"/>
        <v>0.92392049348869087</v>
      </c>
      <c r="G18" s="41">
        <f t="shared" si="0"/>
        <v>7.6079506511309111E-2</v>
      </c>
      <c r="H18" s="8"/>
      <c r="I18" s="8"/>
      <c r="J18" s="8"/>
      <c r="K18" s="8"/>
    </row>
    <row r="19" spans="2:11" customFormat="1" ht="15" x14ac:dyDescent="0.25">
      <c r="B19" s="14" t="s">
        <v>16</v>
      </c>
      <c r="C19" s="16">
        <v>3345</v>
      </c>
      <c r="D19" s="16">
        <v>220</v>
      </c>
      <c r="E19" s="16">
        <v>3565</v>
      </c>
      <c r="F19" s="41">
        <f t="shared" si="1"/>
        <v>0.93828892005610098</v>
      </c>
      <c r="G19" s="41">
        <f t="shared" si="0"/>
        <v>6.1711079943899017E-2</v>
      </c>
      <c r="H19" s="8"/>
      <c r="I19" s="8"/>
      <c r="J19" s="8"/>
      <c r="K19" s="8"/>
    </row>
    <row r="20" spans="2:11" customFormat="1" ht="15" x14ac:dyDescent="0.25">
      <c r="B20" s="14" t="s">
        <v>17</v>
      </c>
      <c r="C20" s="16">
        <v>394</v>
      </c>
      <c r="D20" s="16">
        <v>31</v>
      </c>
      <c r="E20" s="16">
        <v>425</v>
      </c>
      <c r="F20" s="41">
        <f t="shared" si="1"/>
        <v>0.92705882352941171</v>
      </c>
      <c r="G20" s="41">
        <f t="shared" si="0"/>
        <v>7.2941176470588232E-2</v>
      </c>
      <c r="H20" s="8"/>
      <c r="I20" s="8"/>
      <c r="J20" s="8"/>
      <c r="K20" s="8"/>
    </row>
    <row r="21" spans="2:11" customFormat="1" ht="15" x14ac:dyDescent="0.25">
      <c r="B21" s="14" t="s">
        <v>18</v>
      </c>
      <c r="C21" s="16">
        <v>3722</v>
      </c>
      <c r="D21" s="16">
        <v>224</v>
      </c>
      <c r="E21" s="16">
        <v>3946</v>
      </c>
      <c r="F21" s="41">
        <f t="shared" si="1"/>
        <v>0.94323365433350226</v>
      </c>
      <c r="G21" s="41">
        <f t="shared" si="0"/>
        <v>5.6766345666497721E-2</v>
      </c>
      <c r="H21" s="8"/>
      <c r="I21" s="8"/>
      <c r="J21" s="8"/>
      <c r="K21" s="8"/>
    </row>
    <row r="22" spans="2:11" customFormat="1" ht="15" x14ac:dyDescent="0.25">
      <c r="B22" s="14" t="s">
        <v>19</v>
      </c>
      <c r="C22" s="16">
        <v>1678</v>
      </c>
      <c r="D22" s="16">
        <v>42</v>
      </c>
      <c r="E22" s="16">
        <v>1720</v>
      </c>
      <c r="F22" s="41">
        <f t="shared" si="1"/>
        <v>0.97558139534883725</v>
      </c>
      <c r="G22" s="41">
        <f t="shared" si="0"/>
        <v>2.441860465116279E-2</v>
      </c>
      <c r="H22" s="8"/>
      <c r="I22" s="8"/>
      <c r="J22" s="8"/>
      <c r="K22" s="8"/>
    </row>
    <row r="23" spans="2:11" customFormat="1" ht="15" x14ac:dyDescent="0.25">
      <c r="B23" s="14" t="s">
        <v>20</v>
      </c>
      <c r="C23" s="16">
        <v>7582</v>
      </c>
      <c r="D23" s="16">
        <v>459</v>
      </c>
      <c r="E23" s="16">
        <v>8041</v>
      </c>
      <c r="F23" s="41">
        <f t="shared" si="1"/>
        <v>0.94291754756871038</v>
      </c>
      <c r="G23" s="41">
        <f t="shared" si="0"/>
        <v>5.7082452431289642E-2</v>
      </c>
      <c r="H23" s="8"/>
      <c r="I23" s="8"/>
      <c r="J23" s="8"/>
      <c r="K23" s="8"/>
    </row>
    <row r="24" spans="2:11" customFormat="1" ht="15" x14ac:dyDescent="0.25">
      <c r="B24" s="14" t="s">
        <v>21</v>
      </c>
      <c r="C24" s="16">
        <v>5943</v>
      </c>
      <c r="D24" s="16">
        <v>606</v>
      </c>
      <c r="E24" s="16">
        <v>6549</v>
      </c>
      <c r="F24" s="41">
        <f t="shared" si="1"/>
        <v>0.90746678882272103</v>
      </c>
      <c r="G24" s="41">
        <f t="shared" si="0"/>
        <v>9.2533211177278973E-2</v>
      </c>
      <c r="H24" s="8"/>
      <c r="I24" s="8"/>
      <c r="J24" s="8"/>
      <c r="K24" s="8"/>
    </row>
    <row r="25" spans="2:11" customFormat="1" ht="15" x14ac:dyDescent="0.25">
      <c r="B25" s="14" t="s">
        <v>22</v>
      </c>
      <c r="C25" s="16">
        <v>954</v>
      </c>
      <c r="D25" s="16">
        <v>73</v>
      </c>
      <c r="E25" s="16">
        <v>1027</v>
      </c>
      <c r="F25" s="41">
        <f t="shared" si="1"/>
        <v>0.92891918208373903</v>
      </c>
      <c r="G25" s="41">
        <f t="shared" si="0"/>
        <v>7.108081791626096E-2</v>
      </c>
      <c r="H25" s="8"/>
      <c r="I25" s="8"/>
      <c r="J25" s="8"/>
      <c r="K25" s="8"/>
    </row>
    <row r="26" spans="2:11" customFormat="1" ht="15" x14ac:dyDescent="0.25">
      <c r="B26" s="14" t="s">
        <v>23</v>
      </c>
      <c r="C26" s="16">
        <v>2767</v>
      </c>
      <c r="D26" s="16">
        <v>243</v>
      </c>
      <c r="E26" s="16">
        <v>3010</v>
      </c>
      <c r="F26" s="41">
        <f t="shared" si="1"/>
        <v>0.91926910299003317</v>
      </c>
      <c r="G26" s="41">
        <f t="shared" si="0"/>
        <v>8.0730897009966773E-2</v>
      </c>
      <c r="H26" s="8"/>
      <c r="I26" s="8"/>
      <c r="J26" s="8"/>
      <c r="K26" s="8"/>
    </row>
    <row r="27" spans="2:11" customFormat="1" ht="15" x14ac:dyDescent="0.25">
      <c r="B27" s="14" t="s">
        <v>24</v>
      </c>
      <c r="C27" s="16">
        <v>6352</v>
      </c>
      <c r="D27" s="16">
        <v>714</v>
      </c>
      <c r="E27" s="16">
        <v>7066</v>
      </c>
      <c r="F27" s="41">
        <f t="shared" si="1"/>
        <v>0.89895273138975373</v>
      </c>
      <c r="G27" s="41">
        <f t="shared" si="0"/>
        <v>0.10104726861024625</v>
      </c>
      <c r="H27" s="8"/>
      <c r="I27" s="8"/>
      <c r="J27" s="8"/>
      <c r="K27" s="8"/>
    </row>
    <row r="28" spans="2:11" customFormat="1" ht="15" x14ac:dyDescent="0.25">
      <c r="B28" s="14" t="s">
        <v>25</v>
      </c>
      <c r="C28" s="16">
        <v>1651</v>
      </c>
      <c r="D28" s="16">
        <v>96</v>
      </c>
      <c r="E28" s="16">
        <v>1747</v>
      </c>
      <c r="F28" s="41">
        <f t="shared" si="1"/>
        <v>0.94504865483686318</v>
      </c>
      <c r="G28" s="41">
        <f t="shared" si="0"/>
        <v>5.4951345163136808E-2</v>
      </c>
      <c r="H28" s="8"/>
      <c r="I28" s="8"/>
      <c r="J28" s="8"/>
      <c r="K28" s="8"/>
    </row>
    <row r="29" spans="2:11" customFormat="1" ht="15" x14ac:dyDescent="0.25">
      <c r="B29" s="14" t="s">
        <v>26</v>
      </c>
      <c r="C29" s="16">
        <v>394</v>
      </c>
      <c r="D29" s="16">
        <v>31</v>
      </c>
      <c r="E29" s="16">
        <v>425</v>
      </c>
      <c r="F29" s="41">
        <f t="shared" si="1"/>
        <v>0.92705882352941171</v>
      </c>
      <c r="G29" s="41">
        <f t="shared" si="0"/>
        <v>7.2941176470588232E-2</v>
      </c>
      <c r="H29" s="8"/>
      <c r="I29" s="8"/>
      <c r="J29" s="8"/>
      <c r="K29" s="8"/>
    </row>
    <row r="30" spans="2:11" customFormat="1" ht="15" x14ac:dyDescent="0.25">
      <c r="B30" s="14" t="s">
        <v>27</v>
      </c>
      <c r="C30" s="16">
        <v>1440</v>
      </c>
      <c r="D30" s="16">
        <v>134</v>
      </c>
      <c r="E30" s="16">
        <v>1574</v>
      </c>
      <c r="F30" s="41">
        <f t="shared" si="1"/>
        <v>0.91486658195679793</v>
      </c>
      <c r="G30" s="41">
        <f t="shared" si="0"/>
        <v>8.5133418043202028E-2</v>
      </c>
      <c r="H30" s="8"/>
      <c r="I30" s="8"/>
      <c r="J30" s="8"/>
      <c r="K30" s="8"/>
    </row>
    <row r="31" spans="2:11" customFormat="1" ht="15" x14ac:dyDescent="0.25">
      <c r="B31" s="14" t="s">
        <v>28</v>
      </c>
      <c r="C31" s="16">
        <v>315</v>
      </c>
      <c r="D31" s="16">
        <v>27</v>
      </c>
      <c r="E31" s="16">
        <v>342</v>
      </c>
      <c r="F31" s="41">
        <f t="shared" si="1"/>
        <v>0.92105263157894735</v>
      </c>
      <c r="G31" s="41">
        <f t="shared" si="0"/>
        <v>7.8947368421052627E-2</v>
      </c>
      <c r="H31" s="8"/>
      <c r="I31" s="8"/>
      <c r="J31" s="8"/>
      <c r="K31" s="8"/>
    </row>
    <row r="32" spans="2:11" customFormat="1" ht="15" x14ac:dyDescent="0.25">
      <c r="B32" s="14" t="s">
        <v>29</v>
      </c>
      <c r="C32" s="16">
        <v>241</v>
      </c>
      <c r="D32" s="16">
        <v>11</v>
      </c>
      <c r="E32" s="16">
        <v>252</v>
      </c>
      <c r="F32" s="41">
        <f t="shared" si="1"/>
        <v>0.95634920634920639</v>
      </c>
      <c r="G32" s="41">
        <f t="shared" si="0"/>
        <v>4.3650793650793648E-2</v>
      </c>
      <c r="H32" s="8"/>
      <c r="I32" s="8"/>
      <c r="J32" s="8"/>
      <c r="K32" s="8"/>
    </row>
    <row r="33" spans="2:11" customFormat="1" ht="15" x14ac:dyDescent="0.25">
      <c r="B33" s="14" t="s">
        <v>30</v>
      </c>
      <c r="C33" s="16">
        <v>173</v>
      </c>
      <c r="D33" s="16">
        <v>8</v>
      </c>
      <c r="E33" s="16">
        <v>181</v>
      </c>
      <c r="F33" s="41">
        <f t="shared" si="1"/>
        <v>0.95580110497237569</v>
      </c>
      <c r="G33" s="41">
        <f t="shared" si="0"/>
        <v>4.4198895027624308E-2</v>
      </c>
      <c r="H33" s="8"/>
      <c r="I33" s="8"/>
      <c r="J33" s="8"/>
      <c r="K33" s="8"/>
    </row>
    <row r="34" spans="2:11" customFormat="1" ht="18.75" customHeight="1" x14ac:dyDescent="0.25">
      <c r="B34" s="15" t="s">
        <v>31</v>
      </c>
      <c r="C34" s="33">
        <v>52698</v>
      </c>
      <c r="D34" s="33">
        <v>4000</v>
      </c>
      <c r="E34" s="33">
        <v>56698</v>
      </c>
      <c r="F34" s="34">
        <f>(C34/$E34)</f>
        <v>0.92945077427775236</v>
      </c>
      <c r="G34" s="35">
        <f>(D34/$E34)</f>
        <v>7.0549225722247699E-2</v>
      </c>
      <c r="H34" s="8"/>
      <c r="I34" s="8"/>
      <c r="J34" s="8"/>
      <c r="K34" s="8"/>
    </row>
  </sheetData>
  <mergeCells count="5">
    <mergeCell ref="F13:G13"/>
    <mergeCell ref="B13:B14"/>
    <mergeCell ref="C13:C14"/>
    <mergeCell ref="D13:D14"/>
    <mergeCell ref="E13:E14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2:AMJ19"/>
  <sheetViews>
    <sheetView workbookViewId="0"/>
  </sheetViews>
  <sheetFormatPr baseColWidth="10" defaultColWidth="10.625" defaultRowHeight="14.25" x14ac:dyDescent="0.2"/>
  <cols>
    <col min="2" max="2" width="29.125" style="9" customWidth="1"/>
    <col min="3" max="5" width="10.625" style="9" customWidth="1"/>
    <col min="6" max="6" width="12.375" style="9" customWidth="1"/>
    <col min="7" max="7" width="11.375" style="9" customWidth="1"/>
    <col min="8" max="1024" width="10.625" style="9" customWidth="1"/>
  </cols>
  <sheetData>
    <row r="12" spans="2:1024" ht="15" x14ac:dyDescent="0.2">
      <c r="B12" s="1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2:1024" ht="24" customHeight="1" thickBot="1" x14ac:dyDescent="0.25">
      <c r="B13" s="51" t="s">
        <v>74</v>
      </c>
      <c r="C13" s="52" t="s">
        <v>9</v>
      </c>
      <c r="D13" s="52" t="s">
        <v>10</v>
      </c>
      <c r="E13" s="50" t="s">
        <v>11</v>
      </c>
      <c r="F13" s="47" t="s">
        <v>71</v>
      </c>
      <c r="G13" s="48"/>
    </row>
    <row r="14" spans="2:1024" ht="24.75" customHeight="1" x14ac:dyDescent="0.25">
      <c r="B14" s="51"/>
      <c r="C14" s="52"/>
      <c r="D14" s="52"/>
      <c r="E14" s="50"/>
      <c r="F14" s="29" t="s">
        <v>9</v>
      </c>
      <c r="G14" s="30" t="s">
        <v>10</v>
      </c>
      <c r="H14" s="8"/>
      <c r="I14" s="8"/>
      <c r="J14" s="8"/>
      <c r="K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ht="20.100000000000001" customHeight="1" x14ac:dyDescent="0.25">
      <c r="B15" s="14" t="s">
        <v>33</v>
      </c>
      <c r="C15" s="16">
        <v>9289</v>
      </c>
      <c r="D15" s="16">
        <v>619</v>
      </c>
      <c r="E15" s="16">
        <v>9908</v>
      </c>
      <c r="F15" s="42">
        <f t="shared" ref="F15:F18" si="0">(C15/$E15)</f>
        <v>0.93752523213564798</v>
      </c>
      <c r="G15" s="42">
        <f t="shared" ref="G15:G18" si="1">(D15/$E15)</f>
        <v>6.2474767864352042E-2</v>
      </c>
      <c r="H15" s="8"/>
      <c r="I15" s="8"/>
      <c r="J15" s="8"/>
      <c r="K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2:1024" ht="20.100000000000001" customHeight="1" x14ac:dyDescent="0.25">
      <c r="B16" s="14" t="s">
        <v>34</v>
      </c>
      <c r="C16" s="16">
        <v>42119</v>
      </c>
      <c r="D16" s="16">
        <v>3310</v>
      </c>
      <c r="E16" s="16">
        <v>45429</v>
      </c>
      <c r="F16" s="42">
        <f t="shared" si="0"/>
        <v>0.92713905214730674</v>
      </c>
      <c r="G16" s="42">
        <f t="shared" si="1"/>
        <v>7.2860947852693217E-2</v>
      </c>
      <c r="H16" s="8"/>
      <c r="I16" s="8"/>
      <c r="J16" s="8"/>
      <c r="K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2:1024" ht="20.100000000000001" customHeight="1" x14ac:dyDescent="0.25">
      <c r="B17" s="14" t="s">
        <v>35</v>
      </c>
      <c r="C17" s="16">
        <v>487</v>
      </c>
      <c r="D17" s="16">
        <v>43</v>
      </c>
      <c r="E17" s="16">
        <v>530</v>
      </c>
      <c r="F17" s="42">
        <f t="shared" si="0"/>
        <v>0.9188679245283019</v>
      </c>
      <c r="G17" s="42">
        <f t="shared" si="1"/>
        <v>8.1132075471698109E-2</v>
      </c>
      <c r="H17" s="8"/>
      <c r="I17" s="8"/>
      <c r="J17" s="8"/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2:1024" ht="20.100000000000001" customHeight="1" x14ac:dyDescent="0.25">
      <c r="B18" s="14" t="s">
        <v>36</v>
      </c>
      <c r="C18" s="16">
        <v>803</v>
      </c>
      <c r="D18" s="16">
        <v>28</v>
      </c>
      <c r="E18" s="16">
        <v>831</v>
      </c>
      <c r="F18" s="42">
        <f t="shared" si="0"/>
        <v>0.96630565583634176</v>
      </c>
      <c r="G18" s="42">
        <f t="shared" si="1"/>
        <v>3.3694344163658241E-2</v>
      </c>
      <c r="H18" s="8"/>
      <c r="I18" s="8"/>
      <c r="J18" s="8"/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20.100000000000001" customHeight="1" x14ac:dyDescent="0.25">
      <c r="B19" s="31" t="s">
        <v>32</v>
      </c>
      <c r="C19" s="33">
        <v>52698</v>
      </c>
      <c r="D19" s="33">
        <v>4000</v>
      </c>
      <c r="E19" s="33">
        <v>56698</v>
      </c>
      <c r="F19" s="35">
        <f>(C19/$E19)</f>
        <v>0.92945077427775236</v>
      </c>
      <c r="G19" s="35">
        <f>(D19/$E19)</f>
        <v>7.0549225722247699E-2</v>
      </c>
      <c r="H19" s="8"/>
      <c r="I19" s="8"/>
      <c r="J19" s="8"/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</sheetData>
  <mergeCells count="5">
    <mergeCell ref="F13:G13"/>
    <mergeCell ref="B13:B14"/>
    <mergeCell ref="C13:C14"/>
    <mergeCell ref="D13:D14"/>
    <mergeCell ref="E13:E14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MJ22"/>
  <sheetViews>
    <sheetView workbookViewId="0"/>
  </sheetViews>
  <sheetFormatPr baseColWidth="10" defaultColWidth="10.625" defaultRowHeight="14.25" x14ac:dyDescent="0.2"/>
  <cols>
    <col min="2" max="2" width="19.5" style="9" customWidth="1"/>
    <col min="3" max="5" width="10.625" style="9" customWidth="1"/>
    <col min="6" max="6" width="12.5" style="9" customWidth="1"/>
    <col min="7" max="7" width="12.125" style="9" customWidth="1"/>
    <col min="8" max="1024" width="10.625" style="9" customWidth="1"/>
  </cols>
  <sheetData>
    <row r="11" spans="2:1024" ht="15.75" x14ac:dyDescent="0.2">
      <c r="B11" s="1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3" spans="2:1024" ht="25.5" customHeight="1" thickBot="1" x14ac:dyDescent="0.25">
      <c r="B13" s="51" t="s">
        <v>34</v>
      </c>
      <c r="C13" s="52" t="s">
        <v>9</v>
      </c>
      <c r="D13" s="52" t="s">
        <v>10</v>
      </c>
      <c r="E13" s="50" t="s">
        <v>11</v>
      </c>
      <c r="F13" s="47" t="s">
        <v>71</v>
      </c>
      <c r="G13" s="48"/>
    </row>
    <row r="14" spans="2:1024" ht="21" customHeight="1" thickBot="1" x14ac:dyDescent="0.3">
      <c r="B14" s="51"/>
      <c r="C14" s="52"/>
      <c r="D14" s="52"/>
      <c r="E14" s="50"/>
      <c r="F14" s="25" t="s">
        <v>9</v>
      </c>
      <c r="G14" s="26" t="s">
        <v>10</v>
      </c>
      <c r="I14" s="8"/>
      <c r="J14" s="8"/>
      <c r="K14" s="8"/>
      <c r="L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s="18" customFormat="1" ht="20.100000000000001" customHeight="1" x14ac:dyDescent="0.25">
      <c r="B15" s="14" t="s">
        <v>37</v>
      </c>
      <c r="C15" s="16">
        <v>534</v>
      </c>
      <c r="D15" s="16">
        <v>22</v>
      </c>
      <c r="E15" s="16">
        <v>556</v>
      </c>
      <c r="F15" s="42">
        <f t="shared" ref="F15:F18" si="0">(C15/$E15)</f>
        <v>0.96043165467625902</v>
      </c>
      <c r="G15" s="42">
        <f t="shared" ref="G15:G18" si="1">(D15/$E15)</f>
        <v>3.9568345323741004E-2</v>
      </c>
      <c r="H15" s="9"/>
      <c r="I15" s="8"/>
      <c r="J15" s="8"/>
      <c r="K15" s="8"/>
      <c r="L15" s="8"/>
    </row>
    <row r="16" spans="2:1024" s="18" customFormat="1" ht="20.100000000000001" customHeight="1" x14ac:dyDescent="0.25">
      <c r="B16" s="14" t="s">
        <v>38</v>
      </c>
      <c r="C16" s="16">
        <v>31631</v>
      </c>
      <c r="D16" s="16">
        <v>1963</v>
      </c>
      <c r="E16" s="16">
        <v>33594</v>
      </c>
      <c r="F16" s="42">
        <f t="shared" si="0"/>
        <v>0.94156694647853778</v>
      </c>
      <c r="G16" s="42">
        <f t="shared" si="1"/>
        <v>5.8433053521462164E-2</v>
      </c>
      <c r="H16" s="9"/>
      <c r="I16" s="8"/>
      <c r="J16" s="8"/>
      <c r="K16" s="8"/>
      <c r="L16" s="8"/>
    </row>
    <row r="17" spans="2:1024" s="18" customFormat="1" ht="20.100000000000001" customHeight="1" x14ac:dyDescent="0.25">
      <c r="B17" s="14" t="s">
        <v>39</v>
      </c>
      <c r="C17" s="16">
        <v>7408</v>
      </c>
      <c r="D17" s="16">
        <v>1096</v>
      </c>
      <c r="E17" s="16">
        <v>8504</v>
      </c>
      <c r="F17" s="42">
        <f t="shared" si="0"/>
        <v>0.87111947318908745</v>
      </c>
      <c r="G17" s="42">
        <f t="shared" si="1"/>
        <v>0.1288805268109125</v>
      </c>
      <c r="H17" s="9"/>
      <c r="I17" s="8"/>
      <c r="J17" s="8"/>
      <c r="K17" s="8"/>
      <c r="L17" s="8"/>
    </row>
    <row r="18" spans="2:1024" ht="20.100000000000001" customHeight="1" x14ac:dyDescent="0.25">
      <c r="B18" s="14" t="s">
        <v>40</v>
      </c>
      <c r="C18" s="16">
        <v>2674</v>
      </c>
      <c r="D18" s="16">
        <v>233</v>
      </c>
      <c r="E18" s="16">
        <v>2907</v>
      </c>
      <c r="F18" s="42">
        <f t="shared" si="0"/>
        <v>0.91984864121087029</v>
      </c>
      <c r="G18" s="42">
        <f t="shared" si="1"/>
        <v>8.0151358789129684E-2</v>
      </c>
      <c r="I18" s="8"/>
      <c r="J18" s="8"/>
      <c r="K18" s="8"/>
      <c r="L18" s="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20.100000000000001" customHeight="1" x14ac:dyDescent="0.25">
      <c r="B19" s="31" t="s">
        <v>32</v>
      </c>
      <c r="C19" s="33">
        <v>42247</v>
      </c>
      <c r="D19" s="33">
        <v>3314</v>
      </c>
      <c r="E19" s="33">
        <v>45561</v>
      </c>
      <c r="F19" s="34">
        <f>(C19/$E19)</f>
        <v>0.92726235157261694</v>
      </c>
      <c r="G19" s="36">
        <f>(D19/$E19)</f>
        <v>7.2737648427383075E-2</v>
      </c>
      <c r="I19" s="8"/>
      <c r="J19" s="8"/>
      <c r="K19" s="8"/>
      <c r="L19" s="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2" spans="2:1024" x14ac:dyDescent="0.2">
      <c r="B22" s="9" t="s">
        <v>93</v>
      </c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MJ27"/>
  <sheetViews>
    <sheetView workbookViewId="0"/>
  </sheetViews>
  <sheetFormatPr baseColWidth="10" defaultColWidth="10.625" defaultRowHeight="14.25" x14ac:dyDescent="0.2"/>
  <cols>
    <col min="2" max="2" width="26.375" style="9" customWidth="1"/>
    <col min="3" max="5" width="10.625" style="9" customWidth="1"/>
    <col min="6" max="7" width="12.125" style="9" customWidth="1"/>
    <col min="8" max="1024" width="10.625" style="9" customWidth="1"/>
  </cols>
  <sheetData>
    <row r="11" spans="2:1024" ht="15.75" x14ac:dyDescent="0.2">
      <c r="B11" s="1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3" spans="2:1024" ht="27.75" customHeight="1" thickBot="1" x14ac:dyDescent="0.25">
      <c r="B13" s="51" t="s">
        <v>41</v>
      </c>
      <c r="C13" s="52" t="s">
        <v>9</v>
      </c>
      <c r="D13" s="52" t="s">
        <v>10</v>
      </c>
      <c r="E13" s="50" t="s">
        <v>11</v>
      </c>
      <c r="F13" s="47" t="s">
        <v>71</v>
      </c>
      <c r="G13" s="48"/>
    </row>
    <row r="14" spans="2:1024" ht="19.5" customHeight="1" x14ac:dyDescent="0.25">
      <c r="B14" s="51"/>
      <c r="C14" s="52"/>
      <c r="D14" s="52"/>
      <c r="E14" s="50"/>
      <c r="F14" s="29" t="s">
        <v>9</v>
      </c>
      <c r="G14" s="30" t="s">
        <v>10</v>
      </c>
      <c r="I14" s="8"/>
      <c r="J14" s="8"/>
      <c r="K14" s="8"/>
      <c r="L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ht="20.100000000000001" customHeight="1" x14ac:dyDescent="0.25">
      <c r="B15" s="14" t="s">
        <v>42</v>
      </c>
      <c r="C15" s="16">
        <v>341</v>
      </c>
      <c r="D15" s="16">
        <v>15</v>
      </c>
      <c r="E15" s="16">
        <v>356</v>
      </c>
      <c r="F15" s="42">
        <f t="shared" ref="F15:F22" si="0">(C15/$E15)</f>
        <v>0.9578651685393258</v>
      </c>
      <c r="G15" s="42">
        <f t="shared" ref="G15:G22" si="1">(D15/$E15)</f>
        <v>4.2134831460674156E-2</v>
      </c>
      <c r="I15" s="8"/>
      <c r="J15" s="8"/>
      <c r="K15" s="8"/>
      <c r="L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2:1024" ht="20.100000000000001" customHeight="1" x14ac:dyDescent="0.25">
      <c r="B16" s="14" t="s">
        <v>43</v>
      </c>
      <c r="C16" s="16">
        <v>3030</v>
      </c>
      <c r="D16" s="16">
        <v>144</v>
      </c>
      <c r="E16" s="16">
        <v>3174</v>
      </c>
      <c r="F16" s="42">
        <f t="shared" si="0"/>
        <v>0.95463137996219283</v>
      </c>
      <c r="G16" s="42">
        <f t="shared" si="1"/>
        <v>4.5368620037807186E-2</v>
      </c>
      <c r="I16" s="8"/>
      <c r="J16" s="8"/>
      <c r="K16" s="8"/>
      <c r="L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2:1024" ht="20.100000000000001" customHeight="1" x14ac:dyDescent="0.25">
      <c r="B17" s="14" t="s">
        <v>44</v>
      </c>
      <c r="C17" s="16">
        <v>4917</v>
      </c>
      <c r="D17" s="16">
        <v>287</v>
      </c>
      <c r="E17" s="16">
        <v>5204</v>
      </c>
      <c r="F17" s="42">
        <f t="shared" si="0"/>
        <v>0.94485011529592622</v>
      </c>
      <c r="G17" s="42">
        <f t="shared" si="1"/>
        <v>5.5149884704073789E-2</v>
      </c>
      <c r="I17" s="8"/>
      <c r="J17" s="8"/>
      <c r="K17" s="8"/>
      <c r="L17" s="8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2:1024" ht="20.100000000000001" customHeight="1" x14ac:dyDescent="0.25">
      <c r="B18" s="14" t="s">
        <v>45</v>
      </c>
      <c r="C18" s="16">
        <v>12575</v>
      </c>
      <c r="D18" s="16">
        <v>996</v>
      </c>
      <c r="E18" s="16">
        <v>13571</v>
      </c>
      <c r="F18" s="42">
        <f t="shared" si="0"/>
        <v>0.92660820868027416</v>
      </c>
      <c r="G18" s="42">
        <f t="shared" si="1"/>
        <v>7.3391791319725883E-2</v>
      </c>
      <c r="I18" s="8"/>
      <c r="J18" s="8"/>
      <c r="K18" s="8"/>
      <c r="L18" s="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20.100000000000001" customHeight="1" x14ac:dyDescent="0.25">
      <c r="B19" s="14" t="s">
        <v>88</v>
      </c>
      <c r="C19" s="16">
        <v>12037</v>
      </c>
      <c r="D19" s="16">
        <v>1088</v>
      </c>
      <c r="E19" s="16">
        <v>13125</v>
      </c>
      <c r="F19" s="42">
        <f t="shared" si="0"/>
        <v>0.91710476190476187</v>
      </c>
      <c r="G19" s="42">
        <f t="shared" si="1"/>
        <v>8.2895238095238091E-2</v>
      </c>
      <c r="I19" s="8"/>
      <c r="J19" s="8"/>
      <c r="K19" s="8"/>
      <c r="L19" s="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2:1024" ht="20.100000000000001" customHeight="1" x14ac:dyDescent="0.25">
      <c r="B20" s="14" t="s">
        <v>90</v>
      </c>
      <c r="C20" s="16">
        <v>6737</v>
      </c>
      <c r="D20" s="16">
        <v>565</v>
      </c>
      <c r="E20" s="16">
        <v>7302</v>
      </c>
      <c r="F20" s="42">
        <f t="shared" si="0"/>
        <v>0.92262393864694603</v>
      </c>
      <c r="G20" s="42">
        <f t="shared" si="1"/>
        <v>7.7376061353053957E-2</v>
      </c>
      <c r="I20" s="8"/>
      <c r="J20" s="8"/>
      <c r="K20" s="8"/>
      <c r="L20" s="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2:1024" ht="20.100000000000001" customHeight="1" x14ac:dyDescent="0.25">
      <c r="B21" s="14" t="s">
        <v>89</v>
      </c>
      <c r="C21" s="16">
        <v>2030</v>
      </c>
      <c r="D21" s="16">
        <v>180</v>
      </c>
      <c r="E21" s="16">
        <v>2210</v>
      </c>
      <c r="F21" s="42">
        <f t="shared" si="0"/>
        <v>0.91855203619909498</v>
      </c>
      <c r="G21" s="42">
        <f t="shared" si="1"/>
        <v>8.1447963800904979E-2</v>
      </c>
      <c r="I21" s="8"/>
      <c r="J21" s="8"/>
      <c r="K21" s="8"/>
      <c r="L21" s="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2:1024" ht="20.100000000000001" customHeight="1" x14ac:dyDescent="0.25">
      <c r="B22" s="14" t="s">
        <v>91</v>
      </c>
      <c r="C22" s="16">
        <v>580</v>
      </c>
      <c r="D22" s="16">
        <v>39</v>
      </c>
      <c r="E22" s="16">
        <v>619</v>
      </c>
      <c r="F22" s="42">
        <f t="shared" si="0"/>
        <v>0.93699515347334406</v>
      </c>
      <c r="G22" s="42">
        <f t="shared" si="1"/>
        <v>6.3004846526655903E-2</v>
      </c>
      <c r="I22" s="8"/>
      <c r="J22" s="8"/>
      <c r="K22" s="8"/>
      <c r="L22" s="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2:1024" ht="20.100000000000001" customHeight="1" x14ac:dyDescent="0.25">
      <c r="B23" s="14" t="s">
        <v>46</v>
      </c>
      <c r="C23" s="16">
        <v>0</v>
      </c>
      <c r="D23" s="16">
        <v>0</v>
      </c>
      <c r="E23" s="16">
        <v>0</v>
      </c>
      <c r="F23" s="42">
        <v>0</v>
      </c>
      <c r="G23" s="42">
        <v>0</v>
      </c>
      <c r="I23" s="8"/>
      <c r="J23" s="8"/>
      <c r="K23" s="8"/>
      <c r="L23" s="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2:1024" ht="20.100000000000001" customHeight="1" x14ac:dyDescent="0.25">
      <c r="B24" s="31" t="s">
        <v>32</v>
      </c>
      <c r="C24" s="33">
        <v>42247</v>
      </c>
      <c r="D24" s="33">
        <v>3314</v>
      </c>
      <c r="E24" s="33">
        <v>45561</v>
      </c>
      <c r="F24" s="34">
        <f>(C24/$E24)</f>
        <v>0.92726235157261694</v>
      </c>
      <c r="G24" s="36">
        <f>(D24/$E24)</f>
        <v>7.2737648427383075E-2</v>
      </c>
      <c r="I24" s="8"/>
      <c r="J24" s="8"/>
      <c r="K24" s="8"/>
      <c r="L24" s="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7" spans="2:1024" x14ac:dyDescent="0.2">
      <c r="B27" s="9" t="s">
        <v>93</v>
      </c>
    </row>
  </sheetData>
  <mergeCells count="5">
    <mergeCell ref="D13:D14"/>
    <mergeCell ref="E13:E14"/>
    <mergeCell ref="F13:G13"/>
    <mergeCell ref="B13:B14"/>
    <mergeCell ref="C13:C14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1:AMJ24"/>
  <sheetViews>
    <sheetView workbookViewId="0"/>
  </sheetViews>
  <sheetFormatPr baseColWidth="10" defaultColWidth="10.625" defaultRowHeight="14.25" x14ac:dyDescent="0.2"/>
  <cols>
    <col min="2" max="2" width="21.625" style="9" customWidth="1"/>
    <col min="3" max="5" width="10.625" style="9" customWidth="1"/>
    <col min="6" max="6" width="12" style="9" customWidth="1"/>
    <col min="7" max="7" width="11.5" style="9" customWidth="1"/>
    <col min="8" max="1024" width="10.625" style="9" customWidth="1"/>
  </cols>
  <sheetData>
    <row r="11" spans="2:1024" ht="15.75" x14ac:dyDescent="0.2">
      <c r="B11" s="1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3" spans="2:1024" ht="30.75" customHeight="1" thickBot="1" x14ac:dyDescent="0.25">
      <c r="B13" s="49" t="s">
        <v>41</v>
      </c>
      <c r="C13" s="50" t="s">
        <v>9</v>
      </c>
      <c r="D13" s="51" t="s">
        <v>10</v>
      </c>
      <c r="E13" s="50" t="s">
        <v>11</v>
      </c>
      <c r="F13" s="47" t="s">
        <v>71</v>
      </c>
      <c r="G13" s="48"/>
    </row>
    <row r="14" spans="2:1024" ht="23.25" customHeight="1" x14ac:dyDescent="0.25">
      <c r="B14" s="49"/>
      <c r="C14" s="50"/>
      <c r="D14" s="51"/>
      <c r="E14" s="50"/>
      <c r="F14" s="29" t="s">
        <v>9</v>
      </c>
      <c r="G14" s="30" t="s">
        <v>10</v>
      </c>
      <c r="H14" s="8"/>
      <c r="I14" s="8"/>
      <c r="J14" s="8"/>
      <c r="K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ht="20.100000000000001" customHeight="1" x14ac:dyDescent="0.25">
      <c r="B15" s="14" t="s">
        <v>42</v>
      </c>
      <c r="C15" s="16">
        <v>459</v>
      </c>
      <c r="D15" s="16">
        <v>22</v>
      </c>
      <c r="E15" s="16">
        <v>481</v>
      </c>
      <c r="F15" s="42">
        <f t="shared" ref="F15:F22" si="0">(C15/$E15)</f>
        <v>0.95426195426195426</v>
      </c>
      <c r="G15" s="42">
        <f t="shared" ref="G15:G22" si="1">(D15/$E15)</f>
        <v>4.5738045738045741E-2</v>
      </c>
      <c r="H15" s="8"/>
      <c r="I15" s="8"/>
      <c r="J15" s="8"/>
      <c r="K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2:1024" ht="20.100000000000001" customHeight="1" x14ac:dyDescent="0.25">
      <c r="B16" s="14" t="s">
        <v>43</v>
      </c>
      <c r="C16" s="16">
        <v>1393</v>
      </c>
      <c r="D16" s="16">
        <v>73</v>
      </c>
      <c r="E16" s="16">
        <v>1466</v>
      </c>
      <c r="F16" s="42">
        <f t="shared" si="0"/>
        <v>0.95020463847203274</v>
      </c>
      <c r="G16" s="42">
        <f t="shared" si="1"/>
        <v>4.9795361527967257E-2</v>
      </c>
      <c r="H16" s="8"/>
      <c r="I16" s="8"/>
      <c r="J16" s="8"/>
      <c r="K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2:1024" ht="20.100000000000001" customHeight="1" x14ac:dyDescent="0.25">
      <c r="B17" s="14" t="s">
        <v>44</v>
      </c>
      <c r="C17" s="16">
        <v>1364</v>
      </c>
      <c r="D17" s="16">
        <v>83</v>
      </c>
      <c r="E17" s="16">
        <v>1447</v>
      </c>
      <c r="F17" s="42">
        <f t="shared" si="0"/>
        <v>0.94263994471319967</v>
      </c>
      <c r="G17" s="42">
        <f t="shared" si="1"/>
        <v>5.7360055286800278E-2</v>
      </c>
      <c r="H17" s="8"/>
      <c r="I17" s="8"/>
      <c r="J17" s="8"/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2:1024" ht="20.100000000000001" customHeight="1" x14ac:dyDescent="0.25">
      <c r="B18" s="14" t="s">
        <v>45</v>
      </c>
      <c r="C18" s="16">
        <v>2729</v>
      </c>
      <c r="D18" s="16">
        <v>166</v>
      </c>
      <c r="E18" s="16">
        <v>2895</v>
      </c>
      <c r="F18" s="42">
        <f t="shared" si="0"/>
        <v>0.94265975820379966</v>
      </c>
      <c r="G18" s="42">
        <f t="shared" si="1"/>
        <v>5.7340241796200349E-2</v>
      </c>
      <c r="H18" s="8"/>
      <c r="I18" s="8"/>
      <c r="J18" s="8"/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20.100000000000001" customHeight="1" x14ac:dyDescent="0.25">
      <c r="B19" s="14" t="s">
        <v>88</v>
      </c>
      <c r="C19" s="16">
        <v>2060</v>
      </c>
      <c r="D19" s="16">
        <v>179</v>
      </c>
      <c r="E19" s="16">
        <v>2239</v>
      </c>
      <c r="F19" s="42">
        <f t="shared" si="0"/>
        <v>0.92005359535506925</v>
      </c>
      <c r="G19" s="42">
        <f t="shared" si="1"/>
        <v>7.9946404644930774E-2</v>
      </c>
      <c r="H19" s="8"/>
      <c r="I19" s="8"/>
      <c r="J19" s="8"/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2:1024" ht="20.100000000000001" customHeight="1" x14ac:dyDescent="0.25">
      <c r="B20" s="14" t="s">
        <v>90</v>
      </c>
      <c r="C20" s="16">
        <v>959</v>
      </c>
      <c r="D20" s="16">
        <v>72</v>
      </c>
      <c r="E20" s="16">
        <v>1031</v>
      </c>
      <c r="F20" s="42">
        <f t="shared" si="0"/>
        <v>0.93016488845780798</v>
      </c>
      <c r="G20" s="42">
        <f t="shared" si="1"/>
        <v>6.9835111542192047E-2</v>
      </c>
      <c r="H20" s="8"/>
      <c r="I20" s="8"/>
      <c r="J20" s="8"/>
      <c r="K20" s="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2:1024" ht="20.100000000000001" customHeight="1" x14ac:dyDescent="0.25">
      <c r="B21" s="14" t="s">
        <v>89</v>
      </c>
      <c r="C21" s="16">
        <v>262</v>
      </c>
      <c r="D21" s="16">
        <v>22</v>
      </c>
      <c r="E21" s="16">
        <v>284</v>
      </c>
      <c r="F21" s="42">
        <f t="shared" si="0"/>
        <v>0.92253521126760563</v>
      </c>
      <c r="G21" s="42">
        <f t="shared" si="1"/>
        <v>7.746478873239436E-2</v>
      </c>
      <c r="H21" s="8"/>
      <c r="I21" s="8"/>
      <c r="J21" s="8"/>
      <c r="K21" s="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2:1024" ht="20.100000000000001" customHeight="1" x14ac:dyDescent="0.25">
      <c r="B22" s="14" t="s">
        <v>91</v>
      </c>
      <c r="C22" s="16">
        <v>63</v>
      </c>
      <c r="D22" s="16">
        <v>2</v>
      </c>
      <c r="E22" s="16">
        <v>65</v>
      </c>
      <c r="F22" s="42">
        <f t="shared" si="0"/>
        <v>0.96923076923076923</v>
      </c>
      <c r="G22" s="42">
        <f t="shared" si="1"/>
        <v>3.0769230769230771E-2</v>
      </c>
      <c r="H22" s="8"/>
      <c r="I22" s="8"/>
      <c r="J22" s="8"/>
      <c r="K22" s="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2:1024" ht="20.100000000000001" customHeight="1" x14ac:dyDescent="0.25">
      <c r="B23" s="14" t="s">
        <v>46</v>
      </c>
      <c r="C23" s="16">
        <v>0</v>
      </c>
      <c r="D23" s="16">
        <v>0</v>
      </c>
      <c r="E23" s="16">
        <v>0</v>
      </c>
      <c r="F23" s="42">
        <v>0</v>
      </c>
      <c r="G23" s="42">
        <v>0</v>
      </c>
      <c r="H23" s="8"/>
      <c r="I23" s="8"/>
      <c r="J23" s="8"/>
      <c r="K23" s="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2:1024" ht="20.100000000000001" customHeight="1" x14ac:dyDescent="0.25">
      <c r="B24" s="31" t="s">
        <v>32</v>
      </c>
      <c r="C24" s="32">
        <v>9289</v>
      </c>
      <c r="D24" s="32">
        <v>619</v>
      </c>
      <c r="E24" s="32">
        <v>9908</v>
      </c>
      <c r="F24" s="36">
        <f>(C24/$E24)</f>
        <v>0.93752523213564798</v>
      </c>
      <c r="G24" s="35">
        <f>(D24/$E24)</f>
        <v>6.2474767864352042E-2</v>
      </c>
      <c r="H24" s="8"/>
      <c r="I24" s="8"/>
      <c r="J24" s="8"/>
      <c r="K24" s="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2:AMJ35"/>
  <sheetViews>
    <sheetView topLeftCell="A4" workbookViewId="0"/>
  </sheetViews>
  <sheetFormatPr baseColWidth="10" defaultColWidth="10.625" defaultRowHeight="14.25" x14ac:dyDescent="0.2"/>
  <cols>
    <col min="2" max="2" width="38.75" style="9" customWidth="1"/>
    <col min="3" max="5" width="10.625" style="9" customWidth="1"/>
    <col min="6" max="6" width="11.625" style="9" customWidth="1"/>
    <col min="7" max="7" width="11.5" style="9" customWidth="1"/>
    <col min="8" max="1024" width="10.625" style="9" customWidth="1"/>
  </cols>
  <sheetData>
    <row r="12" spans="2:1024" ht="15" x14ac:dyDescent="0.2">
      <c r="B12" s="1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2:1024" ht="22.5" customHeight="1" thickBot="1" x14ac:dyDescent="0.25">
      <c r="B13" s="51" t="s">
        <v>75</v>
      </c>
      <c r="C13" s="52" t="s">
        <v>9</v>
      </c>
      <c r="D13" s="52" t="s">
        <v>10</v>
      </c>
      <c r="E13" s="52" t="s">
        <v>11</v>
      </c>
      <c r="F13" s="47" t="s">
        <v>71</v>
      </c>
      <c r="G13" s="48"/>
    </row>
    <row r="14" spans="2:1024" ht="19.5" customHeight="1" x14ac:dyDescent="0.25">
      <c r="B14" s="51"/>
      <c r="C14" s="52"/>
      <c r="D14" s="52"/>
      <c r="E14" s="52"/>
      <c r="F14" s="29" t="s">
        <v>9</v>
      </c>
      <c r="G14" s="30" t="s">
        <v>10</v>
      </c>
      <c r="H14" s="8"/>
      <c r="I14" s="8"/>
      <c r="J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ht="18" customHeight="1" x14ac:dyDescent="0.25">
      <c r="B15" s="14" t="s">
        <v>47</v>
      </c>
      <c r="C15" s="19">
        <v>0</v>
      </c>
      <c r="D15" s="19">
        <v>0</v>
      </c>
      <c r="E15" s="19">
        <v>0</v>
      </c>
      <c r="F15" s="42">
        <v>0</v>
      </c>
      <c r="G15" s="42">
        <v>0</v>
      </c>
      <c r="H15" s="8"/>
      <c r="I15" s="8"/>
      <c r="J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2:1024" ht="18" customHeight="1" x14ac:dyDescent="0.25">
      <c r="B16" s="14" t="s">
        <v>48</v>
      </c>
      <c r="C16" s="19">
        <v>15</v>
      </c>
      <c r="D16" s="19">
        <v>1</v>
      </c>
      <c r="E16" s="19">
        <v>16</v>
      </c>
      <c r="F16" s="42">
        <f t="shared" ref="F16:F30" si="0">(C16/$E16)</f>
        <v>0.9375</v>
      </c>
      <c r="G16" s="42">
        <f t="shared" ref="G16:G30" si="1">(D16/$E16)</f>
        <v>6.25E-2</v>
      </c>
      <c r="H16" s="8"/>
      <c r="I16" s="8"/>
      <c r="J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2:1024" ht="18" customHeight="1" x14ac:dyDescent="0.25">
      <c r="B17" s="14" t="s">
        <v>49</v>
      </c>
      <c r="C17" s="19">
        <v>0</v>
      </c>
      <c r="D17" s="19">
        <v>0</v>
      </c>
      <c r="E17" s="19">
        <v>0</v>
      </c>
      <c r="F17" s="42">
        <v>0</v>
      </c>
      <c r="G17" s="42">
        <v>0</v>
      </c>
      <c r="H17" s="8"/>
      <c r="I17" s="8"/>
      <c r="J17" s="8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2:1024" ht="18" customHeight="1" x14ac:dyDescent="0.25">
      <c r="B18" s="14" t="s">
        <v>50</v>
      </c>
      <c r="C18" s="19">
        <v>2</v>
      </c>
      <c r="D18" s="19">
        <v>0</v>
      </c>
      <c r="E18" s="19">
        <v>2</v>
      </c>
      <c r="F18" s="42">
        <f t="shared" si="0"/>
        <v>1</v>
      </c>
      <c r="G18" s="42">
        <f t="shared" si="1"/>
        <v>0</v>
      </c>
      <c r="H18" s="8"/>
      <c r="I18" s="8"/>
      <c r="J18" s="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18" customHeight="1" x14ac:dyDescent="0.25">
      <c r="B19" s="14" t="s">
        <v>51</v>
      </c>
      <c r="C19" s="19">
        <v>3</v>
      </c>
      <c r="D19" s="19">
        <v>0</v>
      </c>
      <c r="E19" s="19">
        <v>3</v>
      </c>
      <c r="F19" s="42">
        <v>0</v>
      </c>
      <c r="G19" s="42">
        <v>0</v>
      </c>
      <c r="H19" s="8"/>
      <c r="I19" s="8"/>
      <c r="J19" s="8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2:1024" ht="18" customHeight="1" x14ac:dyDescent="0.25">
      <c r="B20" s="14" t="s">
        <v>52</v>
      </c>
      <c r="C20" s="19">
        <v>2</v>
      </c>
      <c r="D20" s="19">
        <v>0</v>
      </c>
      <c r="E20" s="19">
        <v>2</v>
      </c>
      <c r="F20" s="42">
        <f t="shared" si="0"/>
        <v>1</v>
      </c>
      <c r="G20" s="42">
        <f t="shared" si="1"/>
        <v>0</v>
      </c>
      <c r="H20" s="8"/>
      <c r="I20" s="8"/>
      <c r="J20" s="8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2:1024" ht="18" customHeight="1" x14ac:dyDescent="0.25">
      <c r="B21" s="14" t="s">
        <v>53</v>
      </c>
      <c r="C21" s="19">
        <v>0</v>
      </c>
      <c r="D21" s="19">
        <v>0</v>
      </c>
      <c r="E21" s="19">
        <v>0</v>
      </c>
      <c r="F21" s="42">
        <v>0</v>
      </c>
      <c r="G21" s="42">
        <v>0</v>
      </c>
      <c r="H21" s="8"/>
      <c r="I21" s="8"/>
      <c r="J21" s="8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2:1024" ht="18" customHeight="1" x14ac:dyDescent="0.25">
      <c r="B22" s="14" t="s">
        <v>80</v>
      </c>
      <c r="C22" s="19">
        <v>0</v>
      </c>
      <c r="D22" s="19">
        <v>0</v>
      </c>
      <c r="E22" s="19">
        <v>0</v>
      </c>
      <c r="F22" s="42">
        <v>0</v>
      </c>
      <c r="G22" s="42">
        <v>0</v>
      </c>
      <c r="H22" s="8"/>
      <c r="I22" s="8"/>
      <c r="J22" s="8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2:1024" ht="18" customHeight="1" x14ac:dyDescent="0.25">
      <c r="B23" s="14" t="s">
        <v>54</v>
      </c>
      <c r="C23" s="19">
        <v>27</v>
      </c>
      <c r="D23" s="19">
        <v>4</v>
      </c>
      <c r="E23" s="19">
        <v>31</v>
      </c>
      <c r="F23" s="42">
        <f t="shared" si="0"/>
        <v>0.87096774193548387</v>
      </c>
      <c r="G23" s="42">
        <f t="shared" si="1"/>
        <v>0.12903225806451613</v>
      </c>
      <c r="H23" s="8"/>
      <c r="I23" s="8"/>
      <c r="J23" s="8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2:1024" ht="18" customHeight="1" x14ac:dyDescent="0.25">
      <c r="B24" s="14" t="s">
        <v>55</v>
      </c>
      <c r="C24" s="19">
        <v>6</v>
      </c>
      <c r="D24" s="19">
        <v>0</v>
      </c>
      <c r="E24" s="19">
        <v>6</v>
      </c>
      <c r="F24" s="42">
        <f t="shared" si="0"/>
        <v>1</v>
      </c>
      <c r="G24" s="42">
        <f t="shared" si="1"/>
        <v>0</v>
      </c>
      <c r="H24" s="8"/>
      <c r="I24" s="8"/>
      <c r="J24" s="8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2:1024" ht="18" customHeight="1" x14ac:dyDescent="0.25">
      <c r="B25" s="14" t="s">
        <v>56</v>
      </c>
      <c r="C25" s="19">
        <v>0</v>
      </c>
      <c r="D25" s="19">
        <v>0</v>
      </c>
      <c r="E25" s="19">
        <v>0</v>
      </c>
      <c r="F25" s="42">
        <v>0</v>
      </c>
      <c r="G25" s="42">
        <v>0</v>
      </c>
      <c r="H25" s="8"/>
      <c r="I25" s="8"/>
      <c r="J25" s="8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2:1024" ht="18" customHeight="1" x14ac:dyDescent="0.25">
      <c r="B26" s="14" t="s">
        <v>57</v>
      </c>
      <c r="C26" s="19">
        <v>0</v>
      </c>
      <c r="D26" s="19">
        <v>0</v>
      </c>
      <c r="E26" s="19">
        <v>0</v>
      </c>
      <c r="F26" s="42"/>
      <c r="G26" s="42"/>
      <c r="H26" s="8"/>
      <c r="I26" s="8"/>
      <c r="J26" s="8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2:1024" ht="18" customHeight="1" x14ac:dyDescent="0.25">
      <c r="B27" s="14" t="s">
        <v>58</v>
      </c>
      <c r="C27" s="19">
        <v>22</v>
      </c>
      <c r="D27" s="19">
        <v>2</v>
      </c>
      <c r="E27" s="19">
        <v>24</v>
      </c>
      <c r="F27" s="42">
        <f t="shared" si="0"/>
        <v>0.91666666666666663</v>
      </c>
      <c r="G27" s="42">
        <f t="shared" si="1"/>
        <v>8.3333333333333329E-2</v>
      </c>
      <c r="H27" s="8"/>
      <c r="I27" s="8"/>
      <c r="J27" s="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2:1024" ht="18" customHeight="1" x14ac:dyDescent="0.25">
      <c r="B28" s="14" t="s">
        <v>59</v>
      </c>
      <c r="C28" s="19">
        <v>0</v>
      </c>
      <c r="D28" s="19">
        <v>0</v>
      </c>
      <c r="E28" s="19">
        <v>0</v>
      </c>
      <c r="F28" s="42">
        <v>0</v>
      </c>
      <c r="G28" s="42">
        <v>0</v>
      </c>
      <c r="H28" s="8"/>
      <c r="I28" s="8"/>
      <c r="J28" s="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2:1024" ht="18" customHeight="1" x14ac:dyDescent="0.25">
      <c r="B29" s="14" t="s">
        <v>60</v>
      </c>
      <c r="C29" s="19">
        <v>0</v>
      </c>
      <c r="D29" s="19">
        <v>0</v>
      </c>
      <c r="E29" s="19">
        <v>0</v>
      </c>
      <c r="F29" s="42"/>
      <c r="G29" s="42"/>
      <c r="H29" s="8"/>
      <c r="I29" s="8"/>
      <c r="J29" s="8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2:1024" ht="18" customHeight="1" x14ac:dyDescent="0.25">
      <c r="B30" s="14" t="s">
        <v>61</v>
      </c>
      <c r="C30" s="19">
        <v>1</v>
      </c>
      <c r="D30" s="19">
        <v>1</v>
      </c>
      <c r="E30" s="19">
        <v>2</v>
      </c>
      <c r="F30" s="42">
        <f t="shared" si="0"/>
        <v>0.5</v>
      </c>
      <c r="G30" s="42">
        <f t="shared" si="1"/>
        <v>0.5</v>
      </c>
      <c r="H30" s="8"/>
      <c r="I30" s="8"/>
      <c r="J30" s="8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2:1024" ht="18" customHeight="1" x14ac:dyDescent="0.25">
      <c r="B31" s="14" t="s">
        <v>62</v>
      </c>
      <c r="C31" s="19">
        <v>0</v>
      </c>
      <c r="D31" s="19">
        <v>0</v>
      </c>
      <c r="E31" s="19">
        <v>0</v>
      </c>
      <c r="F31" s="42">
        <v>0</v>
      </c>
      <c r="G31" s="42">
        <v>0</v>
      </c>
      <c r="H31" s="8"/>
      <c r="I31" s="8"/>
      <c r="J31" s="8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2:1024" ht="18" customHeight="1" x14ac:dyDescent="0.25">
      <c r="B32" s="37" t="s">
        <v>32</v>
      </c>
      <c r="C32" s="38">
        <v>78</v>
      </c>
      <c r="D32" s="38">
        <v>8</v>
      </c>
      <c r="E32" s="38">
        <v>86</v>
      </c>
      <c r="F32" s="34">
        <f>(C32/$E32)</f>
        <v>0.90697674418604646</v>
      </c>
      <c r="G32" s="36">
        <f>(D32/$E32)</f>
        <v>9.3023255813953487E-2</v>
      </c>
      <c r="H32" s="8"/>
      <c r="I32" s="8"/>
      <c r="J32" s="8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4" spans="2:2" x14ac:dyDescent="0.2">
      <c r="B34" s="43" t="s">
        <v>95</v>
      </c>
    </row>
    <row r="35" spans="2:2" ht="15" x14ac:dyDescent="0.2">
      <c r="B35" s="44"/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1:AMJ34"/>
  <sheetViews>
    <sheetView topLeftCell="A3" workbookViewId="0"/>
  </sheetViews>
  <sheetFormatPr baseColWidth="10" defaultColWidth="10.625" defaultRowHeight="14.25" x14ac:dyDescent="0.2"/>
  <cols>
    <col min="2" max="2" width="50.25" style="9" customWidth="1"/>
    <col min="3" max="5" width="10.625" style="9" customWidth="1"/>
    <col min="6" max="6" width="11.375" style="9" customWidth="1"/>
    <col min="7" max="7" width="11.5" style="9" customWidth="1"/>
    <col min="8" max="1024" width="10.625" style="9" customWidth="1"/>
  </cols>
  <sheetData>
    <row r="11" spans="2:1024" ht="15.75" x14ac:dyDescent="0.2">
      <c r="B11" s="1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2:1024" ht="15" x14ac:dyDescent="0.2">
      <c r="B12" s="10"/>
    </row>
    <row r="13" spans="2:1024" ht="22.5" customHeight="1" thickBot="1" x14ac:dyDescent="0.25">
      <c r="B13" s="51" t="s">
        <v>78</v>
      </c>
      <c r="C13" s="52" t="s">
        <v>9</v>
      </c>
      <c r="D13" s="52" t="s">
        <v>10</v>
      </c>
      <c r="E13" s="52" t="s">
        <v>11</v>
      </c>
      <c r="F13" s="47" t="s">
        <v>71</v>
      </c>
      <c r="G13" s="48"/>
    </row>
    <row r="14" spans="2:1024" s="20" customFormat="1" ht="21.6" customHeight="1" x14ac:dyDescent="0.25">
      <c r="B14" s="51"/>
      <c r="C14" s="52" t="s">
        <v>9</v>
      </c>
      <c r="D14" s="52" t="s">
        <v>10</v>
      </c>
      <c r="E14" s="52" t="s">
        <v>11</v>
      </c>
      <c r="F14" s="29" t="s">
        <v>76</v>
      </c>
      <c r="G14" s="30" t="s">
        <v>77</v>
      </c>
      <c r="H14" s="8"/>
      <c r="I14" s="8"/>
      <c r="J14" s="8"/>
      <c r="K14" s="8"/>
    </row>
    <row r="15" spans="2:1024" s="20" customFormat="1" ht="18" customHeight="1" x14ac:dyDescent="0.25">
      <c r="B15" s="14" t="s">
        <v>63</v>
      </c>
      <c r="C15" s="16">
        <v>2970</v>
      </c>
      <c r="D15" s="16">
        <v>294</v>
      </c>
      <c r="E15" s="16">
        <v>3264</v>
      </c>
      <c r="F15" s="42">
        <f t="shared" ref="F15:F31" si="0">(C15/E15)</f>
        <v>0.90992647058823528</v>
      </c>
      <c r="G15" s="42">
        <f t="shared" ref="G15:G31" si="1">(D15/E15)</f>
        <v>9.0073529411764705E-2</v>
      </c>
      <c r="H15" s="8"/>
      <c r="I15" s="8"/>
      <c r="J15" s="8"/>
      <c r="K15" s="8"/>
    </row>
    <row r="16" spans="2:1024" s="20" customFormat="1" ht="18" customHeight="1" x14ac:dyDescent="0.25">
      <c r="B16" s="14" t="s">
        <v>64</v>
      </c>
      <c r="C16" s="16">
        <v>1863</v>
      </c>
      <c r="D16" s="16">
        <v>150</v>
      </c>
      <c r="E16" s="16">
        <v>2013</v>
      </c>
      <c r="F16" s="42">
        <f t="shared" si="0"/>
        <v>0.9254843517138599</v>
      </c>
      <c r="G16" s="42">
        <f t="shared" si="1"/>
        <v>7.4515648286140088E-2</v>
      </c>
      <c r="H16" s="8"/>
      <c r="I16" s="8"/>
      <c r="J16" s="8"/>
      <c r="K16" s="8"/>
    </row>
    <row r="17" spans="2:11" s="20" customFormat="1" ht="18" customHeight="1" x14ac:dyDescent="0.25">
      <c r="B17" s="14" t="s">
        <v>57</v>
      </c>
      <c r="C17" s="16">
        <v>538</v>
      </c>
      <c r="D17" s="16">
        <v>51</v>
      </c>
      <c r="E17" s="16">
        <v>589</v>
      </c>
      <c r="F17" s="42">
        <f t="shared" si="0"/>
        <v>0.91341256366723256</v>
      </c>
      <c r="G17" s="42">
        <f t="shared" si="1"/>
        <v>8.6587436332767401E-2</v>
      </c>
      <c r="H17" s="8"/>
      <c r="I17" s="8"/>
      <c r="J17" s="8"/>
      <c r="K17" s="8"/>
    </row>
    <row r="18" spans="2:11" s="20" customFormat="1" ht="18" customHeight="1" x14ac:dyDescent="0.25">
      <c r="B18" s="14" t="s">
        <v>55</v>
      </c>
      <c r="C18" s="16">
        <v>3977</v>
      </c>
      <c r="D18" s="16">
        <v>62</v>
      </c>
      <c r="E18" s="16">
        <v>4039</v>
      </c>
      <c r="F18" s="42">
        <f t="shared" si="0"/>
        <v>0.98464966575885116</v>
      </c>
      <c r="G18" s="42">
        <f t="shared" si="1"/>
        <v>1.5350334241148799E-2</v>
      </c>
      <c r="H18" s="8"/>
      <c r="I18" s="8"/>
      <c r="J18" s="8"/>
      <c r="K18" s="8"/>
    </row>
    <row r="19" spans="2:11" s="20" customFormat="1" ht="18" customHeight="1" x14ac:dyDescent="0.25">
      <c r="B19" s="14" t="s">
        <v>56</v>
      </c>
      <c r="C19" s="16">
        <v>0</v>
      </c>
      <c r="D19" s="16">
        <v>0</v>
      </c>
      <c r="E19" s="16">
        <v>0</v>
      </c>
      <c r="F19" s="42">
        <v>0</v>
      </c>
      <c r="G19" s="42">
        <v>0</v>
      </c>
      <c r="H19" s="8"/>
      <c r="I19" s="8"/>
      <c r="J19" s="8"/>
      <c r="K19" s="8"/>
    </row>
    <row r="20" spans="2:11" s="20" customFormat="1" ht="18" customHeight="1" x14ac:dyDescent="0.25">
      <c r="B20" s="14" t="s">
        <v>65</v>
      </c>
      <c r="C20" s="16">
        <v>5074</v>
      </c>
      <c r="D20" s="16">
        <v>0</v>
      </c>
      <c r="E20" s="16">
        <v>5074</v>
      </c>
      <c r="F20" s="42">
        <f t="shared" si="0"/>
        <v>1</v>
      </c>
      <c r="G20" s="42">
        <f t="shared" si="1"/>
        <v>0</v>
      </c>
      <c r="H20" s="8"/>
      <c r="I20" s="8"/>
      <c r="J20" s="8"/>
      <c r="K20" s="8"/>
    </row>
    <row r="21" spans="2:11" s="20" customFormat="1" ht="18" customHeight="1" x14ac:dyDescent="0.25">
      <c r="B21" s="14" t="s">
        <v>66</v>
      </c>
      <c r="C21" s="16">
        <v>157</v>
      </c>
      <c r="D21" s="16">
        <v>6</v>
      </c>
      <c r="E21" s="16">
        <v>163</v>
      </c>
      <c r="F21" s="42">
        <f t="shared" si="0"/>
        <v>0.96319018404907975</v>
      </c>
      <c r="G21" s="42">
        <f t="shared" si="1"/>
        <v>3.6809815950920248E-2</v>
      </c>
      <c r="H21" s="8"/>
      <c r="I21" s="8"/>
      <c r="J21" s="8"/>
      <c r="K21" s="8"/>
    </row>
    <row r="22" spans="2:11" s="20" customFormat="1" ht="18" customHeight="1" x14ac:dyDescent="0.25">
      <c r="B22" s="14" t="s">
        <v>67</v>
      </c>
      <c r="C22" s="16">
        <v>15936</v>
      </c>
      <c r="D22" s="16">
        <v>1407</v>
      </c>
      <c r="E22" s="16">
        <v>17343</v>
      </c>
      <c r="F22" s="42">
        <f t="shared" si="0"/>
        <v>0.91887216744507871</v>
      </c>
      <c r="G22" s="42">
        <f t="shared" si="1"/>
        <v>8.11278325549213E-2</v>
      </c>
      <c r="H22" s="8"/>
      <c r="I22" s="8"/>
      <c r="J22" s="8"/>
      <c r="K22" s="8"/>
    </row>
    <row r="23" spans="2:11" s="20" customFormat="1" ht="18" customHeight="1" x14ac:dyDescent="0.25">
      <c r="B23" s="14" t="s">
        <v>52</v>
      </c>
      <c r="C23" s="16">
        <v>6530</v>
      </c>
      <c r="D23" s="16">
        <v>838</v>
      </c>
      <c r="E23" s="16">
        <v>7368</v>
      </c>
      <c r="F23" s="42">
        <f t="shared" si="0"/>
        <v>0.88626492942453849</v>
      </c>
      <c r="G23" s="42">
        <f t="shared" si="1"/>
        <v>0.11373507057546145</v>
      </c>
      <c r="H23" s="8"/>
      <c r="I23" s="8"/>
      <c r="J23" s="8"/>
      <c r="K23" s="8"/>
    </row>
    <row r="24" spans="2:11" s="20" customFormat="1" ht="18" customHeight="1" x14ac:dyDescent="0.25">
      <c r="B24" s="14" t="s">
        <v>51</v>
      </c>
      <c r="C24" s="16">
        <v>1346</v>
      </c>
      <c r="D24" s="16">
        <v>56</v>
      </c>
      <c r="E24" s="16">
        <v>1402</v>
      </c>
      <c r="F24" s="42">
        <f t="shared" si="0"/>
        <v>0.96005706134094149</v>
      </c>
      <c r="G24" s="42">
        <f t="shared" si="1"/>
        <v>3.9942938659058486E-2</v>
      </c>
      <c r="H24" s="8"/>
      <c r="I24" s="8"/>
      <c r="J24" s="8"/>
      <c r="K24" s="8"/>
    </row>
    <row r="25" spans="2:11" s="20" customFormat="1" ht="18" customHeight="1" x14ac:dyDescent="0.25">
      <c r="B25" s="14" t="s">
        <v>49</v>
      </c>
      <c r="C25" s="16">
        <v>394</v>
      </c>
      <c r="D25" s="16">
        <v>73</v>
      </c>
      <c r="E25" s="16">
        <v>467</v>
      </c>
      <c r="F25" s="42">
        <f t="shared" si="0"/>
        <v>0.84368308351177734</v>
      </c>
      <c r="G25" s="42">
        <f t="shared" si="1"/>
        <v>0.15631691648822268</v>
      </c>
      <c r="H25" s="8"/>
      <c r="I25" s="8"/>
      <c r="J25" s="8"/>
      <c r="K25" s="8"/>
    </row>
    <row r="26" spans="2:11" s="20" customFormat="1" ht="18" customHeight="1" x14ac:dyDescent="0.25">
      <c r="B26" s="14" t="s">
        <v>68</v>
      </c>
      <c r="C26" s="16">
        <v>200</v>
      </c>
      <c r="D26" s="16">
        <v>29</v>
      </c>
      <c r="E26" s="16">
        <v>229</v>
      </c>
      <c r="F26" s="42">
        <f t="shared" si="0"/>
        <v>0.8733624454148472</v>
      </c>
      <c r="G26" s="42">
        <f t="shared" si="1"/>
        <v>0.12663755458515283</v>
      </c>
      <c r="H26" s="8"/>
      <c r="I26" s="8"/>
      <c r="J26" s="8"/>
      <c r="K26" s="8"/>
    </row>
    <row r="27" spans="2:11" s="20" customFormat="1" ht="18" customHeight="1" x14ac:dyDescent="0.25">
      <c r="B27" s="14" t="s">
        <v>50</v>
      </c>
      <c r="C27" s="16">
        <v>784</v>
      </c>
      <c r="D27" s="16">
        <v>125</v>
      </c>
      <c r="E27" s="16">
        <v>909</v>
      </c>
      <c r="F27" s="42">
        <f t="shared" si="0"/>
        <v>0.86248624862486245</v>
      </c>
      <c r="G27" s="42">
        <f t="shared" si="1"/>
        <v>0.13751375137513752</v>
      </c>
      <c r="H27" s="8"/>
      <c r="I27" s="8"/>
      <c r="J27" s="8"/>
      <c r="K27" s="8"/>
    </row>
    <row r="28" spans="2:11" s="20" customFormat="1" ht="18" customHeight="1" x14ac:dyDescent="0.25">
      <c r="B28" s="14" t="s">
        <v>69</v>
      </c>
      <c r="C28" s="16">
        <v>1286</v>
      </c>
      <c r="D28" s="16">
        <v>100</v>
      </c>
      <c r="E28" s="16">
        <v>1386</v>
      </c>
      <c r="F28" s="42">
        <f t="shared" si="0"/>
        <v>0.92784992784992781</v>
      </c>
      <c r="G28" s="42">
        <f t="shared" si="1"/>
        <v>7.2150072150072145E-2</v>
      </c>
      <c r="H28" s="8"/>
      <c r="I28" s="8"/>
      <c r="J28" s="8"/>
      <c r="K28" s="8"/>
    </row>
    <row r="29" spans="2:11" s="20" customFormat="1" ht="18" customHeight="1" x14ac:dyDescent="0.25">
      <c r="B29" s="14" t="s">
        <v>81</v>
      </c>
      <c r="C29" s="16">
        <v>944</v>
      </c>
      <c r="D29" s="16">
        <v>102</v>
      </c>
      <c r="E29" s="16">
        <v>1046</v>
      </c>
      <c r="F29" s="42">
        <f t="shared" si="0"/>
        <v>0.90248565965583172</v>
      </c>
      <c r="G29" s="42">
        <f t="shared" si="1"/>
        <v>9.7514340344168254E-2</v>
      </c>
      <c r="H29" s="8"/>
      <c r="I29" s="8"/>
      <c r="J29" s="8"/>
      <c r="K29" s="8"/>
    </row>
    <row r="30" spans="2:11" s="20" customFormat="1" ht="18" customHeight="1" x14ac:dyDescent="0.25">
      <c r="B30" s="14" t="s">
        <v>61</v>
      </c>
      <c r="C30" s="16">
        <v>20</v>
      </c>
      <c r="D30" s="16">
        <v>2</v>
      </c>
      <c r="E30" s="16">
        <v>22</v>
      </c>
      <c r="F30" s="42">
        <f t="shared" si="0"/>
        <v>0.90909090909090906</v>
      </c>
      <c r="G30" s="42">
        <f t="shared" si="1"/>
        <v>9.0909090909090912E-2</v>
      </c>
      <c r="H30" s="8"/>
      <c r="I30" s="8"/>
      <c r="J30" s="8"/>
      <c r="K30" s="8"/>
    </row>
    <row r="31" spans="2:11" s="20" customFormat="1" ht="18" customHeight="1" x14ac:dyDescent="0.25">
      <c r="B31" s="14" t="s">
        <v>62</v>
      </c>
      <c r="C31" s="16">
        <v>150</v>
      </c>
      <c r="D31" s="16">
        <v>11</v>
      </c>
      <c r="E31" s="16">
        <v>161</v>
      </c>
      <c r="F31" s="42">
        <f t="shared" si="0"/>
        <v>0.93167701863354035</v>
      </c>
      <c r="G31" s="42">
        <f t="shared" si="1"/>
        <v>6.8322981366459631E-2</v>
      </c>
      <c r="H31" s="8"/>
      <c r="I31" s="8"/>
      <c r="J31" s="8"/>
      <c r="K31" s="8"/>
    </row>
    <row r="32" spans="2:11" s="20" customFormat="1" ht="18" customHeight="1" x14ac:dyDescent="0.25">
      <c r="B32" s="37" t="s">
        <v>32</v>
      </c>
      <c r="C32" s="33">
        <v>42169</v>
      </c>
      <c r="D32" s="33">
        <v>3306</v>
      </c>
      <c r="E32" s="33">
        <v>45475</v>
      </c>
      <c r="F32" s="35">
        <f>(C32/E32)</f>
        <v>0.9273007146783947</v>
      </c>
      <c r="G32" s="35">
        <f>(D32/E32)</f>
        <v>7.2699285321605273E-2</v>
      </c>
      <c r="H32" s="8"/>
      <c r="I32" s="8"/>
      <c r="J32" s="8"/>
      <c r="K32" s="8"/>
    </row>
    <row r="33" spans="2:1024" x14ac:dyDescent="0.2">
      <c r="B33"/>
      <c r="C33"/>
      <c r="D33"/>
      <c r="E33"/>
      <c r="F33"/>
      <c r="G33"/>
      <c r="H33"/>
      <c r="I33" s="20"/>
      <c r="J33" s="20"/>
      <c r="K33" s="20"/>
      <c r="L33" s="20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2:1024" x14ac:dyDescent="0.2">
      <c r="B34" s="9" t="s">
        <v>92</v>
      </c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Inicio</vt:lpstr>
      <vt:lpstr>Fuente</vt:lpstr>
      <vt:lpstr>1. CCAA</vt:lpstr>
      <vt:lpstr>2. Sit. proc.y sexo</vt:lpstr>
      <vt:lpstr>3. Penados Grado y sexo</vt:lpstr>
      <vt:lpstr>4. Penados edad y sexo</vt:lpstr>
      <vt:lpstr>5. Preventivos edad y sexo</vt:lpstr>
      <vt:lpstr>6. Penados por delito CP der.</vt:lpstr>
      <vt:lpstr>7. Penados por delito y sexo</vt:lpstr>
      <vt:lpstr>8. Extranjeros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Belen Manchon Colmenarejo</cp:lastModifiedBy>
  <dcterms:created xsi:type="dcterms:W3CDTF">2020-03-18T10:01:45Z</dcterms:created>
  <dcterms:modified xsi:type="dcterms:W3CDTF">2024-01-31T11:35:55Z</dcterms:modified>
</cp:coreProperties>
</file>